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Rekapitulace!$G$29</definedName>
    <definedName name="Dodavka0">Položky!#REF!</definedName>
    <definedName name="HSV">Rekapitulace!$E$29</definedName>
    <definedName name="HSV0">Položky!#REF!</definedName>
    <definedName name="HZS">Rekapitulace!$I$29</definedName>
    <definedName name="HZS0">Položky!#REF!</definedName>
    <definedName name="JKSO">'Krycí list'!$G$2</definedName>
    <definedName name="MJ">'Krycí list'!$G$5</definedName>
    <definedName name="Mont">Rekapitulace!$H$29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Položky!$A$1:$G$201</definedName>
    <definedName name="_xlnm.Print_Area" localSheetId="1">Rekapitulace!$A$1:$I$43</definedName>
    <definedName name="PocetMJ">'Krycí list'!$G$6</definedName>
    <definedName name="Poznamka">'Krycí list'!$B$37</definedName>
    <definedName name="Projektant">'Krycí list'!$C$8</definedName>
    <definedName name="PSV">Rekapitulace!$F$29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200" i="3"/>
  <c r="BD200" i="3"/>
  <c r="BC200" i="3"/>
  <c r="BB200" i="3"/>
  <c r="BA200" i="3"/>
  <c r="G200" i="3"/>
  <c r="BE199" i="3"/>
  <c r="BD199" i="3"/>
  <c r="BC199" i="3"/>
  <c r="BB199" i="3"/>
  <c r="BA199" i="3"/>
  <c r="G199" i="3"/>
  <c r="BE198" i="3"/>
  <c r="BD198" i="3"/>
  <c r="BC198" i="3"/>
  <c r="BB198" i="3"/>
  <c r="BA198" i="3"/>
  <c r="G198" i="3"/>
  <c r="BE197" i="3"/>
  <c r="BD197" i="3"/>
  <c r="BC197" i="3"/>
  <c r="BB197" i="3"/>
  <c r="BA197" i="3"/>
  <c r="G197" i="3"/>
  <c r="BE196" i="3"/>
  <c r="BD196" i="3"/>
  <c r="BC196" i="3"/>
  <c r="BB196" i="3"/>
  <c r="BA196" i="3"/>
  <c r="G196" i="3"/>
  <c r="BE195" i="3"/>
  <c r="BD195" i="3"/>
  <c r="BC195" i="3"/>
  <c r="BB195" i="3"/>
  <c r="BA195" i="3"/>
  <c r="G195" i="3"/>
  <c r="BE194" i="3"/>
  <c r="BD194" i="3"/>
  <c r="BC194" i="3"/>
  <c r="BB194" i="3"/>
  <c r="BA194" i="3"/>
  <c r="G194" i="3"/>
  <c r="BE193" i="3"/>
  <c r="BE201" i="3" s="1"/>
  <c r="I28" i="2" s="1"/>
  <c r="BD193" i="3"/>
  <c r="BC193" i="3"/>
  <c r="BC201" i="3" s="1"/>
  <c r="G28" i="2" s="1"/>
  <c r="BB193" i="3"/>
  <c r="BA193" i="3"/>
  <c r="BA201" i="3" s="1"/>
  <c r="E28" i="2" s="1"/>
  <c r="G193" i="3"/>
  <c r="B28" i="2"/>
  <c r="A28" i="2"/>
  <c r="BD201" i="3"/>
  <c r="H28" i="2" s="1"/>
  <c r="BB201" i="3"/>
  <c r="F28" i="2" s="1"/>
  <c r="G201" i="3"/>
  <c r="C201" i="3"/>
  <c r="BE190" i="3"/>
  <c r="BE191" i="3" s="1"/>
  <c r="I27" i="2" s="1"/>
  <c r="BC190" i="3"/>
  <c r="BC191" i="3" s="1"/>
  <c r="G27" i="2" s="1"/>
  <c r="BB190" i="3"/>
  <c r="BA190" i="3"/>
  <c r="BA191" i="3" s="1"/>
  <c r="E27" i="2" s="1"/>
  <c r="G190" i="3"/>
  <c r="BD190" i="3" s="1"/>
  <c r="BD191" i="3" s="1"/>
  <c r="H27" i="2" s="1"/>
  <c r="B27" i="2"/>
  <c r="A27" i="2"/>
  <c r="BB191" i="3"/>
  <c r="F27" i="2" s="1"/>
  <c r="G191" i="3"/>
  <c r="C191" i="3"/>
  <c r="BE187" i="3"/>
  <c r="BD187" i="3"/>
  <c r="BC187" i="3"/>
  <c r="BB187" i="3"/>
  <c r="BA187" i="3"/>
  <c r="G187" i="3"/>
  <c r="BE186" i="3"/>
  <c r="BD186" i="3"/>
  <c r="BC186" i="3"/>
  <c r="BB186" i="3"/>
  <c r="BA186" i="3"/>
  <c r="G186" i="3"/>
  <c r="BE185" i="3"/>
  <c r="BD185" i="3"/>
  <c r="BC185" i="3"/>
  <c r="BB185" i="3"/>
  <c r="BA185" i="3"/>
  <c r="G185" i="3"/>
  <c r="BE184" i="3"/>
  <c r="BD184" i="3"/>
  <c r="BC184" i="3"/>
  <c r="BB184" i="3"/>
  <c r="BA184" i="3"/>
  <c r="G184" i="3"/>
  <c r="BE183" i="3"/>
  <c r="BC183" i="3"/>
  <c r="BB183" i="3"/>
  <c r="BA183" i="3"/>
  <c r="G183" i="3"/>
  <c r="BD183" i="3" s="1"/>
  <c r="BE182" i="3"/>
  <c r="BC182" i="3"/>
  <c r="BB182" i="3"/>
  <c r="BA182" i="3"/>
  <c r="G182" i="3"/>
  <c r="BD182" i="3" s="1"/>
  <c r="BE181" i="3"/>
  <c r="BE188" i="3" s="1"/>
  <c r="I26" i="2" s="1"/>
  <c r="BC181" i="3"/>
  <c r="BC188" i="3" s="1"/>
  <c r="G26" i="2" s="1"/>
  <c r="BB181" i="3"/>
  <c r="BA181" i="3"/>
  <c r="BA188" i="3" s="1"/>
  <c r="E26" i="2" s="1"/>
  <c r="G181" i="3"/>
  <c r="BD181" i="3" s="1"/>
  <c r="B26" i="2"/>
  <c r="A26" i="2"/>
  <c r="BB188" i="3"/>
  <c r="F26" i="2" s="1"/>
  <c r="G188" i="3"/>
  <c r="C188" i="3"/>
  <c r="BE177" i="3"/>
  <c r="BD177" i="3"/>
  <c r="BC177" i="3"/>
  <c r="BA177" i="3"/>
  <c r="G177" i="3"/>
  <c r="BB177" i="3" s="1"/>
  <c r="BE176" i="3"/>
  <c r="BD176" i="3"/>
  <c r="BC176" i="3"/>
  <c r="BA176" i="3"/>
  <c r="G176" i="3"/>
  <c r="BB176" i="3" s="1"/>
  <c r="BE174" i="3"/>
  <c r="BE179" i="3" s="1"/>
  <c r="I25" i="2" s="1"/>
  <c r="BD174" i="3"/>
  <c r="BC174" i="3"/>
  <c r="BC179" i="3" s="1"/>
  <c r="G25" i="2" s="1"/>
  <c r="BA174" i="3"/>
  <c r="BA179" i="3" s="1"/>
  <c r="E25" i="2" s="1"/>
  <c r="G174" i="3"/>
  <c r="BB174" i="3" s="1"/>
  <c r="BB179" i="3" s="1"/>
  <c r="F25" i="2" s="1"/>
  <c r="B25" i="2"/>
  <c r="A25" i="2"/>
  <c r="BD179" i="3"/>
  <c r="H25" i="2" s="1"/>
  <c r="G179" i="3"/>
  <c r="C179" i="3"/>
  <c r="BE170" i="3"/>
  <c r="BE172" i="3" s="1"/>
  <c r="I24" i="2" s="1"/>
  <c r="BD170" i="3"/>
  <c r="BC170" i="3"/>
  <c r="BC172" i="3" s="1"/>
  <c r="G24" i="2" s="1"/>
  <c r="BA170" i="3"/>
  <c r="BA172" i="3" s="1"/>
  <c r="E24" i="2" s="1"/>
  <c r="G170" i="3"/>
  <c r="BB170" i="3" s="1"/>
  <c r="BB172" i="3" s="1"/>
  <c r="F24" i="2" s="1"/>
  <c r="B24" i="2"/>
  <c r="A24" i="2"/>
  <c r="BD172" i="3"/>
  <c r="H24" i="2" s="1"/>
  <c r="G172" i="3"/>
  <c r="C172" i="3"/>
  <c r="BE167" i="3"/>
  <c r="BD167" i="3"/>
  <c r="BC167" i="3"/>
  <c r="BA167" i="3"/>
  <c r="G167" i="3"/>
  <c r="BB167" i="3" s="1"/>
  <c r="BE165" i="3"/>
  <c r="BD165" i="3"/>
  <c r="BC165" i="3"/>
  <c r="BA165" i="3"/>
  <c r="G165" i="3"/>
  <c r="BB165" i="3" s="1"/>
  <c r="BE164" i="3"/>
  <c r="BD164" i="3"/>
  <c r="BC164" i="3"/>
  <c r="BA164" i="3"/>
  <c r="G164" i="3"/>
  <c r="BB164" i="3" s="1"/>
  <c r="BE162" i="3"/>
  <c r="BD162" i="3"/>
  <c r="BC162" i="3"/>
  <c r="BA162" i="3"/>
  <c r="G162" i="3"/>
  <c r="BB162" i="3" s="1"/>
  <c r="BE161" i="3"/>
  <c r="BD161" i="3"/>
  <c r="BC161" i="3"/>
  <c r="BA161" i="3"/>
  <c r="G161" i="3"/>
  <c r="BB161" i="3" s="1"/>
  <c r="BE160" i="3"/>
  <c r="BE168" i="3" s="1"/>
  <c r="I23" i="2" s="1"/>
  <c r="BD160" i="3"/>
  <c r="BC160" i="3"/>
  <c r="BC168" i="3" s="1"/>
  <c r="G23" i="2" s="1"/>
  <c r="BA160" i="3"/>
  <c r="BA168" i="3" s="1"/>
  <c r="E23" i="2" s="1"/>
  <c r="G160" i="3"/>
  <c r="BB160" i="3" s="1"/>
  <c r="B23" i="2"/>
  <c r="A23" i="2"/>
  <c r="BD168" i="3"/>
  <c r="H23" i="2" s="1"/>
  <c r="G168" i="3"/>
  <c r="C168" i="3"/>
  <c r="BE157" i="3"/>
  <c r="BD157" i="3"/>
  <c r="BC157" i="3"/>
  <c r="BA157" i="3"/>
  <c r="G157" i="3"/>
  <c r="BB157" i="3" s="1"/>
  <c r="BE155" i="3"/>
  <c r="BD155" i="3"/>
  <c r="BC155" i="3"/>
  <c r="BA155" i="3"/>
  <c r="G155" i="3"/>
  <c r="BB155" i="3" s="1"/>
  <c r="BE154" i="3"/>
  <c r="BD154" i="3"/>
  <c r="BC154" i="3"/>
  <c r="BA154" i="3"/>
  <c r="G154" i="3"/>
  <c r="BB154" i="3" s="1"/>
  <c r="BE153" i="3"/>
  <c r="BD153" i="3"/>
  <c r="BC153" i="3"/>
  <c r="BA153" i="3"/>
  <c r="G153" i="3"/>
  <c r="BB153" i="3" s="1"/>
  <c r="BE152" i="3"/>
  <c r="BD152" i="3"/>
  <c r="BC152" i="3"/>
  <c r="BA152" i="3"/>
  <c r="G152" i="3"/>
  <c r="BB152" i="3" s="1"/>
  <c r="BE151" i="3"/>
  <c r="BD151" i="3"/>
  <c r="BC151" i="3"/>
  <c r="BA151" i="3"/>
  <c r="G151" i="3"/>
  <c r="BB151" i="3" s="1"/>
  <c r="BE150" i="3"/>
  <c r="BD150" i="3"/>
  <c r="BC150" i="3"/>
  <c r="BA150" i="3"/>
  <c r="BA158" i="3" s="1"/>
  <c r="G150" i="3"/>
  <c r="BB150" i="3" s="1"/>
  <c r="E22" i="2"/>
  <c r="B22" i="2"/>
  <c r="A22" i="2"/>
  <c r="BD158" i="3"/>
  <c r="H22" i="2" s="1"/>
  <c r="BB158" i="3"/>
  <c r="F22" i="2" s="1"/>
  <c r="G158" i="3"/>
  <c r="C158" i="3"/>
  <c r="BE147" i="3"/>
  <c r="BD147" i="3"/>
  <c r="BC147" i="3"/>
  <c r="BA147" i="3"/>
  <c r="G147" i="3"/>
  <c r="BB147" i="3" s="1"/>
  <c r="BE146" i="3"/>
  <c r="BD146" i="3"/>
  <c r="BC146" i="3"/>
  <c r="BA146" i="3"/>
  <c r="G146" i="3"/>
  <c r="BB146" i="3" s="1"/>
  <c r="BE145" i="3"/>
  <c r="BD145" i="3"/>
  <c r="BC145" i="3"/>
  <c r="BA145" i="3"/>
  <c r="G145" i="3"/>
  <c r="BB145" i="3" s="1"/>
  <c r="BE144" i="3"/>
  <c r="BD144" i="3"/>
  <c r="BC144" i="3"/>
  <c r="BA144" i="3"/>
  <c r="G144" i="3"/>
  <c r="BB144" i="3" s="1"/>
  <c r="BE143" i="3"/>
  <c r="BD143" i="3"/>
  <c r="BC143" i="3"/>
  <c r="BA143" i="3"/>
  <c r="G143" i="3"/>
  <c r="BB143" i="3" s="1"/>
  <c r="BE141" i="3"/>
  <c r="BD141" i="3"/>
  <c r="BC141" i="3"/>
  <c r="BA141" i="3"/>
  <c r="G141" i="3"/>
  <c r="BB141" i="3" s="1"/>
  <c r="BE140" i="3"/>
  <c r="BD140" i="3"/>
  <c r="BC140" i="3"/>
  <c r="BA140" i="3"/>
  <c r="G140" i="3"/>
  <c r="BB140" i="3" s="1"/>
  <c r="BE139" i="3"/>
  <c r="BE148" i="3" s="1"/>
  <c r="I21" i="2" s="1"/>
  <c r="BD139" i="3"/>
  <c r="BC139" i="3"/>
  <c r="BA139" i="3"/>
  <c r="G139" i="3"/>
  <c r="BB139" i="3" s="1"/>
  <c r="B21" i="2"/>
  <c r="A21" i="2"/>
  <c r="BD148" i="3"/>
  <c r="H21" i="2" s="1"/>
  <c r="BC148" i="3"/>
  <c r="G21" i="2" s="1"/>
  <c r="BB148" i="3"/>
  <c r="F21" i="2" s="1"/>
  <c r="BA148" i="3"/>
  <c r="E21" i="2" s="1"/>
  <c r="G148" i="3"/>
  <c r="C148" i="3"/>
  <c r="BE136" i="3"/>
  <c r="BD136" i="3"/>
  <c r="BC136" i="3"/>
  <c r="BA136" i="3"/>
  <c r="G136" i="3"/>
  <c r="BB136" i="3" s="1"/>
  <c r="BE135" i="3"/>
  <c r="BD135" i="3"/>
  <c r="BC135" i="3"/>
  <c r="BA135" i="3"/>
  <c r="G135" i="3"/>
  <c r="BB135" i="3" s="1"/>
  <c r="BE133" i="3"/>
  <c r="BD133" i="3"/>
  <c r="BC133" i="3"/>
  <c r="BA133" i="3"/>
  <c r="G133" i="3"/>
  <c r="BB133" i="3" s="1"/>
  <c r="BE132" i="3"/>
  <c r="BD132" i="3"/>
  <c r="BC132" i="3"/>
  <c r="BA132" i="3"/>
  <c r="G132" i="3"/>
  <c r="BB132" i="3" s="1"/>
  <c r="BE131" i="3"/>
  <c r="BD131" i="3"/>
  <c r="BD137" i="3" s="1"/>
  <c r="H20" i="2" s="1"/>
  <c r="BC131" i="3"/>
  <c r="BA131" i="3"/>
  <c r="G131" i="3"/>
  <c r="BB131" i="3" s="1"/>
  <c r="B20" i="2"/>
  <c r="A20" i="2"/>
  <c r="BE137" i="3"/>
  <c r="I20" i="2" s="1"/>
  <c r="BC137" i="3"/>
  <c r="G20" i="2" s="1"/>
  <c r="BA137" i="3"/>
  <c r="E20" i="2" s="1"/>
  <c r="C137" i="3"/>
  <c r="BD127" i="3"/>
  <c r="BC127" i="3"/>
  <c r="BB127" i="3"/>
  <c r="BA127" i="3"/>
  <c r="G127" i="3"/>
  <c r="BE127" i="3" s="1"/>
  <c r="BE129" i="3" s="1"/>
  <c r="I19" i="2" s="1"/>
  <c r="BE126" i="3"/>
  <c r="BD126" i="3"/>
  <c r="BC126" i="3"/>
  <c r="BA126" i="3"/>
  <c r="G126" i="3"/>
  <c r="BB126" i="3" s="1"/>
  <c r="BE125" i="3"/>
  <c r="BD125" i="3"/>
  <c r="BC125" i="3"/>
  <c r="BA125" i="3"/>
  <c r="G125" i="3"/>
  <c r="BB125" i="3" s="1"/>
  <c r="BE124" i="3"/>
  <c r="BD124" i="3"/>
  <c r="BC124" i="3"/>
  <c r="BA124" i="3"/>
  <c r="G124" i="3"/>
  <c r="BB124" i="3" s="1"/>
  <c r="BE123" i="3"/>
  <c r="BD123" i="3"/>
  <c r="BC123" i="3"/>
  <c r="BA123" i="3"/>
  <c r="G123" i="3"/>
  <c r="BB123" i="3" s="1"/>
  <c r="BE122" i="3"/>
  <c r="BD122" i="3"/>
  <c r="BC122" i="3"/>
  <c r="BA122" i="3"/>
  <c r="G122" i="3"/>
  <c r="BB122" i="3" s="1"/>
  <c r="BE121" i="3"/>
  <c r="BD121" i="3"/>
  <c r="BC121" i="3"/>
  <c r="BA121" i="3"/>
  <c r="G121" i="3"/>
  <c r="BB121" i="3" s="1"/>
  <c r="BE120" i="3"/>
  <c r="BD120" i="3"/>
  <c r="BC120" i="3"/>
  <c r="BA120" i="3"/>
  <c r="G120" i="3"/>
  <c r="BB120" i="3" s="1"/>
  <c r="BE119" i="3"/>
  <c r="BD119" i="3"/>
  <c r="BC119" i="3"/>
  <c r="BA119" i="3"/>
  <c r="G119" i="3"/>
  <c r="BB119" i="3" s="1"/>
  <c r="BE118" i="3"/>
  <c r="BD118" i="3"/>
  <c r="BC118" i="3"/>
  <c r="BA118" i="3"/>
  <c r="G118" i="3"/>
  <c r="BB118" i="3" s="1"/>
  <c r="BE117" i="3"/>
  <c r="BD117" i="3"/>
  <c r="BC117" i="3"/>
  <c r="BA117" i="3"/>
  <c r="G117" i="3"/>
  <c r="BB117" i="3" s="1"/>
  <c r="BE116" i="3"/>
  <c r="BD116" i="3"/>
  <c r="BC116" i="3"/>
  <c r="BA116" i="3"/>
  <c r="G116" i="3"/>
  <c r="BB116" i="3" s="1"/>
  <c r="BE115" i="3"/>
  <c r="BD115" i="3"/>
  <c r="BC115" i="3"/>
  <c r="BA115" i="3"/>
  <c r="G115" i="3"/>
  <c r="BB115" i="3" s="1"/>
  <c r="BE114" i="3"/>
  <c r="BD114" i="3"/>
  <c r="BC114" i="3"/>
  <c r="BA114" i="3"/>
  <c r="G114" i="3"/>
  <c r="BB114" i="3" s="1"/>
  <c r="BE113" i="3"/>
  <c r="BD113" i="3"/>
  <c r="BC113" i="3"/>
  <c r="BA113" i="3"/>
  <c r="G113" i="3"/>
  <c r="BB113" i="3" s="1"/>
  <c r="BE112" i="3"/>
  <c r="BD112" i="3"/>
  <c r="BC112" i="3"/>
  <c r="BA112" i="3"/>
  <c r="G112" i="3"/>
  <c r="BB112" i="3" s="1"/>
  <c r="BE111" i="3"/>
  <c r="BD111" i="3"/>
  <c r="BC111" i="3"/>
  <c r="BA111" i="3"/>
  <c r="G111" i="3"/>
  <c r="BB111" i="3" s="1"/>
  <c r="BE110" i="3"/>
  <c r="BD110" i="3"/>
  <c r="BC110" i="3"/>
  <c r="BA110" i="3"/>
  <c r="G110" i="3"/>
  <c r="BB110" i="3" s="1"/>
  <c r="BE109" i="3"/>
  <c r="BD109" i="3"/>
  <c r="BC109" i="3"/>
  <c r="BA109" i="3"/>
  <c r="G109" i="3"/>
  <c r="BB109" i="3" s="1"/>
  <c r="BE108" i="3"/>
  <c r="BD108" i="3"/>
  <c r="BC108" i="3"/>
  <c r="BA108" i="3"/>
  <c r="G108" i="3"/>
  <c r="BB108" i="3" s="1"/>
  <c r="BE107" i="3"/>
  <c r="BD107" i="3"/>
  <c r="BC107" i="3"/>
  <c r="BA107" i="3"/>
  <c r="G107" i="3"/>
  <c r="BB107" i="3" s="1"/>
  <c r="BE106" i="3"/>
  <c r="BD106" i="3"/>
  <c r="BC106" i="3"/>
  <c r="BA106" i="3"/>
  <c r="G106" i="3"/>
  <c r="BB106" i="3" s="1"/>
  <c r="BE105" i="3"/>
  <c r="BD105" i="3"/>
  <c r="BC105" i="3"/>
  <c r="BA105" i="3"/>
  <c r="G105" i="3"/>
  <c r="BB105" i="3" s="1"/>
  <c r="BE104" i="3"/>
  <c r="BD104" i="3"/>
  <c r="BC104" i="3"/>
  <c r="BA104" i="3"/>
  <c r="G104" i="3"/>
  <c r="BB104" i="3" s="1"/>
  <c r="BE103" i="3"/>
  <c r="BD103" i="3"/>
  <c r="BC103" i="3"/>
  <c r="BA103" i="3"/>
  <c r="G103" i="3"/>
  <c r="BB103" i="3" s="1"/>
  <c r="BE102" i="3"/>
  <c r="BD102" i="3"/>
  <c r="BC102" i="3"/>
  <c r="BA102" i="3"/>
  <c r="G102" i="3"/>
  <c r="BB102" i="3" s="1"/>
  <c r="BE101" i="3"/>
  <c r="BD101" i="3"/>
  <c r="BC101" i="3"/>
  <c r="BA101" i="3"/>
  <c r="G101" i="3"/>
  <c r="BB101" i="3" s="1"/>
  <c r="BE100" i="3"/>
  <c r="BD100" i="3"/>
  <c r="BC100" i="3"/>
  <c r="BA100" i="3"/>
  <c r="G100" i="3"/>
  <c r="BB100" i="3" s="1"/>
  <c r="BE99" i="3"/>
  <c r="BD99" i="3"/>
  <c r="BC99" i="3"/>
  <c r="BA99" i="3"/>
  <c r="G99" i="3"/>
  <c r="BB99" i="3" s="1"/>
  <c r="BE98" i="3"/>
  <c r="BD98" i="3"/>
  <c r="BC98" i="3"/>
  <c r="BA98" i="3"/>
  <c r="G98" i="3"/>
  <c r="BB98" i="3" s="1"/>
  <c r="BE97" i="3"/>
  <c r="BD97" i="3"/>
  <c r="BC97" i="3"/>
  <c r="BA97" i="3"/>
  <c r="G97" i="3"/>
  <c r="BB97" i="3" s="1"/>
  <c r="BE96" i="3"/>
  <c r="BD96" i="3"/>
  <c r="BC96" i="3"/>
  <c r="BA96" i="3"/>
  <c r="G96" i="3"/>
  <c r="BB96" i="3" s="1"/>
  <c r="BE95" i="3"/>
  <c r="BD95" i="3"/>
  <c r="BC95" i="3"/>
  <c r="BA95" i="3"/>
  <c r="G95" i="3"/>
  <c r="BB95" i="3" s="1"/>
  <c r="BE94" i="3"/>
  <c r="BD94" i="3"/>
  <c r="BC94" i="3"/>
  <c r="BA94" i="3"/>
  <c r="G94" i="3"/>
  <c r="BB94" i="3" s="1"/>
  <c r="BE93" i="3"/>
  <c r="BD93" i="3"/>
  <c r="BC93" i="3"/>
  <c r="BA93" i="3"/>
  <c r="G93" i="3"/>
  <c r="BB93" i="3" s="1"/>
  <c r="BE92" i="3"/>
  <c r="BD92" i="3"/>
  <c r="BD129" i="3" s="1"/>
  <c r="H19" i="2" s="1"/>
  <c r="BC92" i="3"/>
  <c r="BA92" i="3"/>
  <c r="G92" i="3"/>
  <c r="BB92" i="3" s="1"/>
  <c r="B19" i="2"/>
  <c r="A19" i="2"/>
  <c r="BC129" i="3"/>
  <c r="G19" i="2" s="1"/>
  <c r="BA129" i="3"/>
  <c r="E19" i="2" s="1"/>
  <c r="C129" i="3"/>
  <c r="BE89" i="3"/>
  <c r="BD89" i="3"/>
  <c r="BC89" i="3"/>
  <c r="BA89" i="3"/>
  <c r="G89" i="3"/>
  <c r="BB89" i="3" s="1"/>
  <c r="BE88" i="3"/>
  <c r="BD88" i="3"/>
  <c r="BC88" i="3"/>
  <c r="BA88" i="3"/>
  <c r="G88" i="3"/>
  <c r="BB88" i="3" s="1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5" i="3"/>
  <c r="BD85" i="3"/>
  <c r="BC85" i="3"/>
  <c r="BA85" i="3"/>
  <c r="G85" i="3"/>
  <c r="BB85" i="3" s="1"/>
  <c r="BE84" i="3"/>
  <c r="BD84" i="3"/>
  <c r="BD90" i="3" s="1"/>
  <c r="H18" i="2" s="1"/>
  <c r="BC84" i="3"/>
  <c r="BA84" i="3"/>
  <c r="G84" i="3"/>
  <c r="BB84" i="3" s="1"/>
  <c r="BB90" i="3" s="1"/>
  <c r="F18" i="2" s="1"/>
  <c r="B18" i="2"/>
  <c r="A18" i="2"/>
  <c r="BE90" i="3"/>
  <c r="I18" i="2" s="1"/>
  <c r="BC90" i="3"/>
  <c r="G18" i="2" s="1"/>
  <c r="BA90" i="3"/>
  <c r="E18" i="2" s="1"/>
  <c r="C90" i="3"/>
  <c r="BE81" i="3"/>
  <c r="BD81" i="3"/>
  <c r="BC81" i="3"/>
  <c r="BA81" i="3"/>
  <c r="G81" i="3"/>
  <c r="BB81" i="3" s="1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G77" i="3"/>
  <c r="BB77" i="3" s="1"/>
  <c r="BE76" i="3"/>
  <c r="BD76" i="3"/>
  <c r="BC76" i="3"/>
  <c r="BA76" i="3"/>
  <c r="G76" i="3"/>
  <c r="BB76" i="3" s="1"/>
  <c r="BE75" i="3"/>
  <c r="BD75" i="3"/>
  <c r="BD82" i="3" s="1"/>
  <c r="H17" i="2" s="1"/>
  <c r="BC75" i="3"/>
  <c r="BA75" i="3"/>
  <c r="G75" i="3"/>
  <c r="BB75" i="3" s="1"/>
  <c r="B17" i="2"/>
  <c r="A17" i="2"/>
  <c r="BE82" i="3"/>
  <c r="I17" i="2" s="1"/>
  <c r="BC82" i="3"/>
  <c r="G17" i="2" s="1"/>
  <c r="BA82" i="3"/>
  <c r="E17" i="2" s="1"/>
  <c r="C82" i="3"/>
  <c r="BE72" i="3"/>
  <c r="BD72" i="3"/>
  <c r="BD73" i="3" s="1"/>
  <c r="H16" i="2" s="1"/>
  <c r="BC72" i="3"/>
  <c r="BB72" i="3"/>
  <c r="BB73" i="3" s="1"/>
  <c r="F16" i="2" s="1"/>
  <c r="G72" i="3"/>
  <c r="BA72" i="3" s="1"/>
  <c r="BA73" i="3" s="1"/>
  <c r="E16" i="2" s="1"/>
  <c r="B16" i="2"/>
  <c r="A16" i="2"/>
  <c r="BE73" i="3"/>
  <c r="I16" i="2" s="1"/>
  <c r="BC73" i="3"/>
  <c r="G16" i="2" s="1"/>
  <c r="C73" i="3"/>
  <c r="BD68" i="3"/>
  <c r="BC68" i="3"/>
  <c r="BB68" i="3"/>
  <c r="BA68" i="3"/>
  <c r="G68" i="3"/>
  <c r="BE68" i="3" s="1"/>
  <c r="BE70" i="3" s="1"/>
  <c r="I15" i="2" s="1"/>
  <c r="BE66" i="3"/>
  <c r="BD66" i="3"/>
  <c r="BC66" i="3"/>
  <c r="BB66" i="3"/>
  <c r="G66" i="3"/>
  <c r="BA66" i="3" s="1"/>
  <c r="BE65" i="3"/>
  <c r="BD65" i="3"/>
  <c r="BC65" i="3"/>
  <c r="BB65" i="3"/>
  <c r="G65" i="3"/>
  <c r="BA65" i="3" s="1"/>
  <c r="BE64" i="3"/>
  <c r="BD64" i="3"/>
  <c r="BC64" i="3"/>
  <c r="BB64" i="3"/>
  <c r="G64" i="3"/>
  <c r="BA64" i="3" s="1"/>
  <c r="BE62" i="3"/>
  <c r="BD62" i="3"/>
  <c r="BC62" i="3"/>
  <c r="BB62" i="3"/>
  <c r="G62" i="3"/>
  <c r="BA62" i="3" s="1"/>
  <c r="BE60" i="3"/>
  <c r="BD60" i="3"/>
  <c r="BC60" i="3"/>
  <c r="BB60" i="3"/>
  <c r="G60" i="3"/>
  <c r="BA60" i="3" s="1"/>
  <c r="BE59" i="3"/>
  <c r="BD59" i="3"/>
  <c r="BC59" i="3"/>
  <c r="BB59" i="3"/>
  <c r="G59" i="3"/>
  <c r="BA59" i="3" s="1"/>
  <c r="BE58" i="3"/>
  <c r="BD58" i="3"/>
  <c r="BD70" i="3" s="1"/>
  <c r="H15" i="2" s="1"/>
  <c r="BC58" i="3"/>
  <c r="BB58" i="3"/>
  <c r="BB70" i="3" s="1"/>
  <c r="F15" i="2" s="1"/>
  <c r="G58" i="3"/>
  <c r="BA58" i="3" s="1"/>
  <c r="B15" i="2"/>
  <c r="A15" i="2"/>
  <c r="BC70" i="3"/>
  <c r="G15" i="2" s="1"/>
  <c r="C70" i="3"/>
  <c r="BE53" i="3"/>
  <c r="BD53" i="3"/>
  <c r="BC53" i="3"/>
  <c r="BB53" i="3"/>
  <c r="G53" i="3"/>
  <c r="BA53" i="3" s="1"/>
  <c r="BE50" i="3"/>
  <c r="BD50" i="3"/>
  <c r="BC50" i="3"/>
  <c r="BB50" i="3"/>
  <c r="G50" i="3"/>
  <c r="BA50" i="3" s="1"/>
  <c r="BE48" i="3"/>
  <c r="BD48" i="3"/>
  <c r="BD56" i="3" s="1"/>
  <c r="H14" i="2" s="1"/>
  <c r="BC48" i="3"/>
  <c r="BB48" i="3"/>
  <c r="BB56" i="3" s="1"/>
  <c r="F14" i="2" s="1"/>
  <c r="G48" i="3"/>
  <c r="BA48" i="3" s="1"/>
  <c r="BA56" i="3" s="1"/>
  <c r="E14" i="2" s="1"/>
  <c r="B14" i="2"/>
  <c r="A14" i="2"/>
  <c r="BE56" i="3"/>
  <c r="I14" i="2" s="1"/>
  <c r="BC56" i="3"/>
  <c r="G14" i="2" s="1"/>
  <c r="C56" i="3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9" i="3"/>
  <c r="BD39" i="3"/>
  <c r="BD46" i="3" s="1"/>
  <c r="H13" i="2" s="1"/>
  <c r="BC39" i="3"/>
  <c r="BB39" i="3"/>
  <c r="BB46" i="3" s="1"/>
  <c r="F13" i="2" s="1"/>
  <c r="G39" i="3"/>
  <c r="BA39" i="3" s="1"/>
  <c r="BA46" i="3" s="1"/>
  <c r="E13" i="2" s="1"/>
  <c r="B13" i="2"/>
  <c r="A13" i="2"/>
  <c r="BE46" i="3"/>
  <c r="I13" i="2" s="1"/>
  <c r="BC46" i="3"/>
  <c r="G13" i="2" s="1"/>
  <c r="C46" i="3"/>
  <c r="BE36" i="3"/>
  <c r="BD36" i="3"/>
  <c r="BD37" i="3" s="1"/>
  <c r="H12" i="2" s="1"/>
  <c r="BC36" i="3"/>
  <c r="BB36" i="3"/>
  <c r="BB37" i="3" s="1"/>
  <c r="F12" i="2" s="1"/>
  <c r="G36" i="3"/>
  <c r="BA36" i="3" s="1"/>
  <c r="BA37" i="3" s="1"/>
  <c r="E12" i="2" s="1"/>
  <c r="B12" i="2"/>
  <c r="A12" i="2"/>
  <c r="BE37" i="3"/>
  <c r="I12" i="2" s="1"/>
  <c r="BC37" i="3"/>
  <c r="G12" i="2" s="1"/>
  <c r="C37" i="3"/>
  <c r="BE33" i="3"/>
  <c r="BD33" i="3"/>
  <c r="BC33" i="3"/>
  <c r="BB33" i="3"/>
  <c r="G33" i="3"/>
  <c r="BA33" i="3" s="1"/>
  <c r="BA34" i="3" s="1"/>
  <c r="E11" i="2" s="1"/>
  <c r="BE32" i="3"/>
  <c r="BD32" i="3"/>
  <c r="BD34" i="3" s="1"/>
  <c r="H11" i="2" s="1"/>
  <c r="BC32" i="3"/>
  <c r="BB32" i="3"/>
  <c r="BB34" i="3" s="1"/>
  <c r="G32" i="3"/>
  <c r="BA32" i="3" s="1"/>
  <c r="F11" i="2"/>
  <c r="B11" i="2"/>
  <c r="A11" i="2"/>
  <c r="BE34" i="3"/>
  <c r="I11" i="2" s="1"/>
  <c r="BC34" i="3"/>
  <c r="G11" i="2" s="1"/>
  <c r="C34" i="3"/>
  <c r="BE29" i="3"/>
  <c r="BD29" i="3"/>
  <c r="BD30" i="3" s="1"/>
  <c r="BC29" i="3"/>
  <c r="BB29" i="3"/>
  <c r="BB30" i="3" s="1"/>
  <c r="F10" i="2" s="1"/>
  <c r="G29" i="3"/>
  <c r="H10" i="2"/>
  <c r="B10" i="2"/>
  <c r="A10" i="2"/>
  <c r="BE30" i="3"/>
  <c r="I10" i="2" s="1"/>
  <c r="BC30" i="3"/>
  <c r="G10" i="2" s="1"/>
  <c r="C30" i="3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8" i="3"/>
  <c r="BD18" i="3"/>
  <c r="BC18" i="3"/>
  <c r="BB18" i="3"/>
  <c r="G18" i="3"/>
  <c r="B9" i="2"/>
  <c r="A9" i="2"/>
  <c r="BE27" i="3"/>
  <c r="I9" i="2" s="1"/>
  <c r="BC27" i="3"/>
  <c r="G9" i="2" s="1"/>
  <c r="C27" i="3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D16" i="3" s="1"/>
  <c r="BC11" i="3"/>
  <c r="BB11" i="3"/>
  <c r="BB16" i="3" s="1"/>
  <c r="F8" i="2" s="1"/>
  <c r="G11" i="3"/>
  <c r="H8" i="2"/>
  <c r="B8" i="2"/>
  <c r="A8" i="2"/>
  <c r="BE16" i="3"/>
  <c r="I8" i="2" s="1"/>
  <c r="BC16" i="3"/>
  <c r="G8" i="2" s="1"/>
  <c r="C16" i="3"/>
  <c r="BE8" i="3"/>
  <c r="BD8" i="3"/>
  <c r="BD9" i="3" s="1"/>
  <c r="BC8" i="3"/>
  <c r="BB8" i="3"/>
  <c r="BB9" i="3" s="1"/>
  <c r="G8" i="3"/>
  <c r="H7" i="2"/>
  <c r="F7" i="2"/>
  <c r="B7" i="2"/>
  <c r="A7" i="2"/>
  <c r="BE9" i="3"/>
  <c r="I7" i="2" s="1"/>
  <c r="BC9" i="3"/>
  <c r="G7" i="2" s="1"/>
  <c r="C9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A8" i="3" l="1"/>
  <c r="BA9" i="3" s="1"/>
  <c r="E7" i="2" s="1"/>
  <c r="G9" i="3"/>
  <c r="BA18" i="3"/>
  <c r="BA27" i="3" s="1"/>
  <c r="E9" i="2" s="1"/>
  <c r="G27" i="3"/>
  <c r="BA11" i="3"/>
  <c r="BA16" i="3" s="1"/>
  <c r="E8" i="2" s="1"/>
  <c r="G16" i="3"/>
  <c r="BB27" i="3"/>
  <c r="F9" i="2" s="1"/>
  <c r="F29" i="2" s="1"/>
  <c r="C16" i="1" s="1"/>
  <c r="BD27" i="3"/>
  <c r="H9" i="2" s="1"/>
  <c r="H29" i="2" s="1"/>
  <c r="C17" i="1" s="1"/>
  <c r="BA29" i="3"/>
  <c r="BA30" i="3" s="1"/>
  <c r="E10" i="2" s="1"/>
  <c r="G30" i="3"/>
  <c r="BA70" i="3"/>
  <c r="E15" i="2" s="1"/>
  <c r="BB82" i="3"/>
  <c r="F17" i="2" s="1"/>
  <c r="BB129" i="3"/>
  <c r="F19" i="2" s="1"/>
  <c r="BB137" i="3"/>
  <c r="F20" i="2" s="1"/>
  <c r="G34" i="3"/>
  <c r="G37" i="3"/>
  <c r="G46" i="3"/>
  <c r="G56" i="3"/>
  <c r="G70" i="3"/>
  <c r="G73" i="3"/>
  <c r="G82" i="3"/>
  <c r="G90" i="3"/>
  <c r="G129" i="3"/>
  <c r="G137" i="3"/>
  <c r="BD188" i="3"/>
  <c r="H26" i="2" s="1"/>
  <c r="BC158" i="3"/>
  <c r="G22" i="2" s="1"/>
  <c r="G29" i="2" s="1"/>
  <c r="C18" i="1" s="1"/>
  <c r="BE158" i="3"/>
  <c r="I22" i="2" s="1"/>
  <c r="I29" i="2" s="1"/>
  <c r="C21" i="1" s="1"/>
  <c r="BB168" i="3"/>
  <c r="F23" i="2" s="1"/>
  <c r="E29" i="2" l="1"/>
  <c r="G41" i="2" l="1"/>
  <c r="I41" i="2" s="1"/>
  <c r="G40" i="2"/>
  <c r="I40" i="2" s="1"/>
  <c r="G21" i="1" s="1"/>
  <c r="G39" i="2"/>
  <c r="I39" i="2" s="1"/>
  <c r="G20" i="1" s="1"/>
  <c r="G38" i="2"/>
  <c r="I38" i="2" s="1"/>
  <c r="G19" i="1" s="1"/>
  <c r="G37" i="2"/>
  <c r="I37" i="2" s="1"/>
  <c r="G18" i="1" s="1"/>
  <c r="G36" i="2"/>
  <c r="I36" i="2" s="1"/>
  <c r="G17" i="1" s="1"/>
  <c r="G35" i="2"/>
  <c r="I35" i="2" s="1"/>
  <c r="G16" i="1" s="1"/>
  <c r="G34" i="2"/>
  <c r="I34" i="2" s="1"/>
  <c r="C15" i="1"/>
  <c r="C19" i="1" s="1"/>
  <c r="C22" i="1" s="1"/>
  <c r="C23" i="1" l="1"/>
  <c r="F30" i="1" s="1"/>
  <c r="H42" i="2"/>
  <c r="G23" i="1" s="1"/>
  <c r="G15" i="1"/>
  <c r="F31" i="1" l="1"/>
  <c r="F34" i="1" s="1"/>
  <c r="G22" i="1"/>
</calcChain>
</file>

<file path=xl/sharedStrings.xml><?xml version="1.0" encoding="utf-8"?>
<sst xmlns="http://schemas.openxmlformats.org/spreadsheetml/2006/main" count="641" uniqueCount="420">
  <si>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</si>
  <si>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</si>
  <si>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</si>
  <si>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</si>
  <si>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</si>
  <si>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</si>
  <si>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</si>
  <si>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</si>
  <si>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</si>
  <si>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</si>
  <si>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</si>
  <si>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</si>
  <si>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</si>
  <si>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</si>
  <si>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</si>
  <si>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</si>
  <si>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</si>
  <si>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</si>
  <si>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</si>
  <si>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</si>
  <si>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</si>
  <si>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</si>
  <si>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</si>
  <si>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</si>
  <si>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</si>
  <si>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</si>
  <si>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</si>
  <si>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</si>
  <si>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</si>
  <si>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</si>
  <si>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</si>
  <si>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</si>
  <si>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</si>
  <si>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</si>
  <si>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</si>
  <si>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</si>
  <si>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</si>
  <si>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</si>
  <si>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</si>
  <si>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</si>
  <si>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</si>
  <si>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</si>
  <si>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</si>
  <si>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</si>
  <si>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</si>
  <si>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</si>
  <si>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</si>
  <si>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</si>
  <si>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</si>
  <si>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</si>
  <si>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</si>
  <si>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</si>
  <si>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</si>
  <si>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</si>
  <si>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</si>
  <si>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Kč</t>
  </si>
  <si>
    <t>%</t>
  </si>
  <si>
    <t>Základna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</si>
  <si>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</si>
  <si>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</si>
  <si>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</si>
  <si>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</si>
  <si>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</si>
  <si>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</si>
  <si>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</si>
  <si>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</si>
  <si>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</si>
  <si>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</si>
  <si>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</si>
  <si>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</si>
  <si>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G1530/06/2</t>
  </si>
  <si>
    <t>ZŠ Kuldova 38,Brno křídlo Šámalova</t>
  </si>
  <si>
    <t>SO 01</t>
  </si>
  <si>
    <t>oprava sociálního zařízení - křídlo Šámalova</t>
  </si>
  <si>
    <t>oprava sociálního zařízení křídlo Šámalova</t>
  </si>
  <si>
    <t>0</t>
  </si>
  <si>
    <t>Přípravné a pomocné práce</t>
  </si>
  <si>
    <t>110001112U00</t>
  </si>
  <si>
    <t>Vytyčení instalačních sítí v prostorách bourání a odpojení media(el.voda,topení)</t>
  </si>
  <si>
    <t>kpl</t>
  </si>
  <si>
    <t>3</t>
  </si>
  <si>
    <t>Svislé a kompletní konstrukce</t>
  </si>
  <si>
    <t>342255024RT1</t>
  </si>
  <si>
    <t>Příčky z desek Ytong tl. 10 cm desky P 2 - 500, 599 x 249 x 100 mm</t>
  </si>
  <si>
    <t>m2</t>
  </si>
  <si>
    <t>342255028R00</t>
  </si>
  <si>
    <t>Příčky z desek Ytong tl. 15 cm přizdívka pro závěsné WC</t>
  </si>
  <si>
    <t>342255028RT1</t>
  </si>
  <si>
    <t xml:space="preserve">Příčky z desek Ytong tl. 15 cm </t>
  </si>
  <si>
    <t>342265132R00</t>
  </si>
  <si>
    <t>Úprava stropu sádrokarton. na ocel. rošt vodor. (u rohu)</t>
  </si>
  <si>
    <t>346244315R0W</t>
  </si>
  <si>
    <t xml:space="preserve">Obezdívky závěsné WC z desek porob. tl. 150 mm </t>
  </si>
  <si>
    <t>61</t>
  </si>
  <si>
    <t>Upravy povrchů vnitřní</t>
  </si>
  <si>
    <t>602016191R00</t>
  </si>
  <si>
    <t xml:space="preserve">Penetrační nátěr stěn </t>
  </si>
  <si>
    <t>612403380R00</t>
  </si>
  <si>
    <t xml:space="preserve">Hrubá výplň rýh ve stěnách do 3x3 cm maltou ze SMS </t>
  </si>
  <si>
    <t>m</t>
  </si>
  <si>
    <t>612403386R00</t>
  </si>
  <si>
    <t xml:space="preserve">Hrubá výplň rýh ve stěnách do 7x10cm maltou z SMS </t>
  </si>
  <si>
    <t>612403388R00</t>
  </si>
  <si>
    <t xml:space="preserve">Hrubá výplň rýh ve stěnách do 10x15cm maltou z SMS </t>
  </si>
  <si>
    <t>612403389R00</t>
  </si>
  <si>
    <t xml:space="preserve">Hrubá výplň rýh ve stěnách do 15x20cm maltou z SMS </t>
  </si>
  <si>
    <t>612421637R00</t>
  </si>
  <si>
    <t>Omítka vnitřní zdiva, MVC, štuková doplnění původních omítek</t>
  </si>
  <si>
    <t>612474212U00</t>
  </si>
  <si>
    <t xml:space="preserve">Vni omítka stěn  tl 4mm na Ytong </t>
  </si>
  <si>
    <t>612481110R00</t>
  </si>
  <si>
    <t xml:space="preserve">Vyrovnání stěn po demontáži obkladů </t>
  </si>
  <si>
    <t>612481118U00</t>
  </si>
  <si>
    <t xml:space="preserve">Potažení vni stěn sklovl+tmel </t>
  </si>
  <si>
    <t>63</t>
  </si>
  <si>
    <t>Podlahy a podlahové konstrukce</t>
  </si>
  <si>
    <t>632418110RT1</t>
  </si>
  <si>
    <t>Potěr ze SMS , ruční zpracování, tl. do 10 mm samonivelační, vč. penetrace</t>
  </si>
  <si>
    <t>64</t>
  </si>
  <si>
    <t>Výplně otvorů</t>
  </si>
  <si>
    <t>642942111RT3</t>
  </si>
  <si>
    <t>Osazení zárubní dveřních ocelových, pl. do 2,5 m2 včetně dodávky zárubně   70 x 197 x 11 cm</t>
  </si>
  <si>
    <t>kus</t>
  </si>
  <si>
    <t>642942111RT4</t>
  </si>
  <si>
    <t>Osazení zárubní dveřních ocelových, pl. do 2,5 m2 včetně dodávky zárubně   80 x 197 x 11 cm</t>
  </si>
  <si>
    <t>94</t>
  </si>
  <si>
    <t>Lešení a stavební výtahy</t>
  </si>
  <si>
    <t>941955001R00</t>
  </si>
  <si>
    <t xml:space="preserve">Lešení lehké pomocné, výška podlahy do 1,2 m </t>
  </si>
  <si>
    <t>95</t>
  </si>
  <si>
    <t>Dokončovací konstrukce na pozemních stavbách</t>
  </si>
  <si>
    <t>952901109R00</t>
  </si>
  <si>
    <t>Mechanické čištění vnitřních ploch stěn (odsekání zbytků lepidla a obkladů</t>
  </si>
  <si>
    <t>952901411R00</t>
  </si>
  <si>
    <t>Vyčištění objektů po ukončení prací vč přístupových cest</t>
  </si>
  <si>
    <t>952902110R0R</t>
  </si>
  <si>
    <t>Čištění  v místnostech a chodbách po odstranění dlažby s přisekáním bet.zbytků</t>
  </si>
  <si>
    <t>953761121R00</t>
  </si>
  <si>
    <t xml:space="preserve">Odvětrání troubami plast. kruhovými 100x2,8 mm </t>
  </si>
  <si>
    <t>953941118R00</t>
  </si>
  <si>
    <t>Osazení průvětrníku VZT mřížkový se sítí proti hmyzu D100mm</t>
  </si>
  <si>
    <t>vnitřní:4</t>
  </si>
  <si>
    <t>venkovní na fasádě:2</t>
  </si>
  <si>
    <t>96</t>
  </si>
  <si>
    <t>Bourání konstrukcí</t>
  </si>
  <si>
    <t>965081713RT1</t>
  </si>
  <si>
    <t>Bourání dlaždic keramických tl. 1 cm, nad 1 m2 ručně dlaždice keramické</t>
  </si>
  <si>
    <t>2,5+6,5+6,2+6,5+5,3</t>
  </si>
  <si>
    <t>968061125R00</t>
  </si>
  <si>
    <t xml:space="preserve">Vyvěšení dřevěných dveřních křídel pl. do 2 m2 </t>
  </si>
  <si>
    <t>800/1970:6</t>
  </si>
  <si>
    <t>600/1970:5</t>
  </si>
  <si>
    <t>968072455R00</t>
  </si>
  <si>
    <t xml:space="preserve">Vybourání kovových dveřních zárubní pl. do 2 m2 </t>
  </si>
  <si>
    <t>zárubně 800/1970:0,8*1,97*6</t>
  </si>
  <si>
    <t>dtto ale 600/1970:0,6*1,97*5</t>
  </si>
  <si>
    <t>97</t>
  </si>
  <si>
    <t>Prorážení otvorů</t>
  </si>
  <si>
    <t>970051110R00</t>
  </si>
  <si>
    <t>Vrtání jádrové do zdiva do D 125 mm pro odvětrávací potrubí</t>
  </si>
  <si>
    <t>974031121R00</t>
  </si>
  <si>
    <t>Vysekání rýh ve zdi cihelné 3 x 3 cm elektro drážky</t>
  </si>
  <si>
    <t>974031135R00</t>
  </si>
  <si>
    <t>Vysekání rýh ve zdi cihelné 10 x 15 cm drážky pro odpadní potrubí</t>
  </si>
  <si>
    <t>8+12</t>
  </si>
  <si>
    <t>974031143R00</t>
  </si>
  <si>
    <t>Vysekání rýh ve zdi cihelné 7 x 10 cm rozvody vody</t>
  </si>
  <si>
    <t>9+16</t>
  </si>
  <si>
    <t>974031157R00</t>
  </si>
  <si>
    <t>Vysekání rýh ve zdi cihelné 15x 20 cm drážky pro odpadní potrubí DN 100 mm</t>
  </si>
  <si>
    <t>978013191R00</t>
  </si>
  <si>
    <t xml:space="preserve">Otlučení omítek vnitřních stěn v rozsahu do 100 % </t>
  </si>
  <si>
    <t>978059531R00</t>
  </si>
  <si>
    <t xml:space="preserve">Odsekání vnitřních obkladů stěn nad 2 m2 </t>
  </si>
  <si>
    <t>26+12+32+24</t>
  </si>
  <si>
    <t>900      RT1</t>
  </si>
  <si>
    <t>Hzs - nezmeřitelné práce   čl.17-1a Práce v tarifní třídě 4</t>
  </si>
  <si>
    <t>h</t>
  </si>
  <si>
    <t>práce nespecifikované:24</t>
  </si>
  <si>
    <t>99</t>
  </si>
  <si>
    <t>Staveništní přesun hmot</t>
  </si>
  <si>
    <t>999281111R00</t>
  </si>
  <si>
    <t xml:space="preserve">Přesun hmot pro opravy a údržbu </t>
  </si>
  <si>
    <t>t</t>
  </si>
  <si>
    <t>721</t>
  </si>
  <si>
    <t>Vnitřní kanalizace</t>
  </si>
  <si>
    <t>721171915U00</t>
  </si>
  <si>
    <t>Potrubí odpadní a odvětrací - propojení na stávající kanalizaci</t>
  </si>
  <si>
    <t>721176103R00</t>
  </si>
  <si>
    <t xml:space="preserve">Potrubí  připojovací DN 50 x 1,8 mm </t>
  </si>
  <si>
    <t>721176104R00</t>
  </si>
  <si>
    <t xml:space="preserve">Potrubí HT připojovací DN 70 x 1,9 mm </t>
  </si>
  <si>
    <t>721176105R00</t>
  </si>
  <si>
    <t xml:space="preserve">Potrubí HT připojovací DN 100 x 2,7 mm </t>
  </si>
  <si>
    <t>721273145RM2</t>
  </si>
  <si>
    <t xml:space="preserve">Hlavice ventilační z plast  DN 100/930 </t>
  </si>
  <si>
    <t>72121</t>
  </si>
  <si>
    <t xml:space="preserve">Spojovací a kompletační materiál díl.721 </t>
  </si>
  <si>
    <t>998721102R00</t>
  </si>
  <si>
    <t xml:space="preserve">Přesun hmot pro vnitřní kanalizaci, výšky do 12 m </t>
  </si>
  <si>
    <t>722</t>
  </si>
  <si>
    <t>Vnitřní vodovod</t>
  </si>
  <si>
    <t>722171211R00</t>
  </si>
  <si>
    <t xml:space="preserve">Potrubí z PE, DN 20/2,0 mm </t>
  </si>
  <si>
    <t>722171212R00</t>
  </si>
  <si>
    <t xml:space="preserve">Potrubí z PE, DN 25/3,5 mm </t>
  </si>
  <si>
    <t>722182001RT1</t>
  </si>
  <si>
    <t>Montáž izolačních skruží na potrubí přímé DN 25 samolepící spoj, rychlouzávěr</t>
  </si>
  <si>
    <t>722290234R00</t>
  </si>
  <si>
    <t>Proplach a dezinfekce vodovod.potrubí  do DN 30 a tlaková zkouška</t>
  </si>
  <si>
    <t>722220</t>
  </si>
  <si>
    <t>Kompletační a spojovací materiál - vodovod vnitřní a odpady</t>
  </si>
  <si>
    <t>998722202R00</t>
  </si>
  <si>
    <t xml:space="preserve">Přesun hmot pro vnitřní vodovod, výšky do 12 m </t>
  </si>
  <si>
    <t>725</t>
  </si>
  <si>
    <t>Zařizovací předměty</t>
  </si>
  <si>
    <t>725 sub.01</t>
  </si>
  <si>
    <t xml:space="preserve">Odpadkový koš,nášlapné otevírání </t>
  </si>
  <si>
    <t>725 sub.02</t>
  </si>
  <si>
    <t xml:space="preserve">Zásobník na papírové ručníky </t>
  </si>
  <si>
    <t>725 sub.03</t>
  </si>
  <si>
    <t>Zrcadlo jednoduché bez rámu na nalepení na keramický podklad 800/1200 mm</t>
  </si>
  <si>
    <t>725 sub.04</t>
  </si>
  <si>
    <t>Nástěnný dávkovač mýdla (upřesnit při výběru)</t>
  </si>
  <si>
    <t>725017182R00</t>
  </si>
  <si>
    <t xml:space="preserve">Umyvadlo na šrouby  60 x 47 cm, bílé </t>
  </si>
  <si>
    <t>soubor</t>
  </si>
  <si>
    <t>725017185R00</t>
  </si>
  <si>
    <t xml:space="preserve">Sloup k umyvadlu , bílý </t>
  </si>
  <si>
    <t>725110814R00</t>
  </si>
  <si>
    <t xml:space="preserve">Demontáž klozetů kombinovaných </t>
  </si>
  <si>
    <t>725110815R00</t>
  </si>
  <si>
    <t xml:space="preserve">Demontáž klozetů závěsných </t>
  </si>
  <si>
    <t>725111630R00</t>
  </si>
  <si>
    <t xml:space="preserve">Bateriový osvěžovač vzduchu s 1 náplní </t>
  </si>
  <si>
    <t>725114951U0T</t>
  </si>
  <si>
    <t xml:space="preserve">Montáž klozetového sedátka sklápěcího </t>
  </si>
  <si>
    <t>725119305R00</t>
  </si>
  <si>
    <t xml:space="preserve">Montáž klozetů závěsných </t>
  </si>
  <si>
    <t>725130811R00</t>
  </si>
  <si>
    <t xml:space="preserve">Demontáž pisoárové nádrže + 1 stání </t>
  </si>
  <si>
    <t>725210821R00</t>
  </si>
  <si>
    <t xml:space="preserve">Demontáž umyvadel bez výtokových armatur </t>
  </si>
  <si>
    <t>725219401R00</t>
  </si>
  <si>
    <t xml:space="preserve">Montáž umyvadel na šrouby do zdiva </t>
  </si>
  <si>
    <t>725330850R00</t>
  </si>
  <si>
    <t xml:space="preserve">Demontáž dávkovače na toalretní papíry </t>
  </si>
  <si>
    <t>725330852R00</t>
  </si>
  <si>
    <t xml:space="preserve">Demontáž zrcadel </t>
  </si>
  <si>
    <t>725330912RRT</t>
  </si>
  <si>
    <t xml:space="preserve">Montáž výlevky  vč armatur </t>
  </si>
  <si>
    <t>725531119U00</t>
  </si>
  <si>
    <t>El ohřívač průtokový 3,5-5 KW-beztlakový dodávka a montáž</t>
  </si>
  <si>
    <t>725539310U00</t>
  </si>
  <si>
    <t>Elektrické osušovače rukou bezdotykové dodávka a montáž</t>
  </si>
  <si>
    <t>725820801R00</t>
  </si>
  <si>
    <t xml:space="preserve">Demontáž baterie nástěnné do G 3/4 </t>
  </si>
  <si>
    <t>725821753U00</t>
  </si>
  <si>
    <t xml:space="preserve">Baterie zeď -výlevková s prodlouženým ramínkem </t>
  </si>
  <si>
    <t>725825114RT0</t>
  </si>
  <si>
    <t>Baterie dřezová stojánková ruční základní</t>
  </si>
  <si>
    <t>725829202R00</t>
  </si>
  <si>
    <t xml:space="preserve">Montáž baterie kuch.linka stojánková </t>
  </si>
  <si>
    <t>725829203R00</t>
  </si>
  <si>
    <t xml:space="preserve">Montáž baterie výlevkové nástěnné </t>
  </si>
  <si>
    <t>725869101R00</t>
  </si>
  <si>
    <t xml:space="preserve">Montáž uzávěrek zápach.umyvadlových </t>
  </si>
  <si>
    <t>734211211RRR</t>
  </si>
  <si>
    <t>Ostatní montážní a spojovací a kompletační materiál</t>
  </si>
  <si>
    <t>55144215</t>
  </si>
  <si>
    <t>Baterie umyvadlová do 1 otvoru mechanické dávkování vody</t>
  </si>
  <si>
    <t>55162445.A</t>
  </si>
  <si>
    <t>Uzávěrka zápachová umyvadlo</t>
  </si>
  <si>
    <t>642 00 11</t>
  </si>
  <si>
    <t>Vnitřní čerpadlo odpadních vod dodávka a zapojení</t>
  </si>
  <si>
    <t>64238826</t>
  </si>
  <si>
    <t>Klozet závěsný  s hlub. splachov. 6 l vč závěsného zařízení</t>
  </si>
  <si>
    <t>64271101</t>
  </si>
  <si>
    <t>Výlevka  se sklop. plast. mřížkou, bílá</t>
  </si>
  <si>
    <t>64294714.AB</t>
  </si>
  <si>
    <t>Držák a dávkovač  toal. papíru</t>
  </si>
  <si>
    <t>64294716.A</t>
  </si>
  <si>
    <t>Držák WC kartáče</t>
  </si>
  <si>
    <t>65591220</t>
  </si>
  <si>
    <t>Samosklápěcí WC souprava bílá</t>
  </si>
  <si>
    <t>998725202R00</t>
  </si>
  <si>
    <t xml:space="preserve">Přesun hmot pro zařizovací předměty, výšky do 12 m </t>
  </si>
  <si>
    <t>pomocné a nespecifikované práce:15</t>
  </si>
  <si>
    <t>735</t>
  </si>
  <si>
    <t>Otopná tělesa</t>
  </si>
  <si>
    <t>731391813R00</t>
  </si>
  <si>
    <t xml:space="preserve">Vypouštění vody ze systému </t>
  </si>
  <si>
    <t>731391827R00</t>
  </si>
  <si>
    <t xml:space="preserve">Napouštění vody do systému topení </t>
  </si>
  <si>
    <t>735151821R0T</t>
  </si>
  <si>
    <t>Demontáž otopných těles panelových pro opětné použití</t>
  </si>
  <si>
    <t>vč proplachu a očistění pro zpětnou montáž:4</t>
  </si>
  <si>
    <t>735159111R00</t>
  </si>
  <si>
    <t xml:space="preserve">Zpětná mont.otopných těles do délky 1600 mm </t>
  </si>
  <si>
    <t>735890802R00</t>
  </si>
  <si>
    <t>Přemístění demont. hmot - otop. těles, H 6 - 12 m uložení a zpětný přesun</t>
  </si>
  <si>
    <t>766</t>
  </si>
  <si>
    <t>Konstrukce truhlářské</t>
  </si>
  <si>
    <t>766660713U00</t>
  </si>
  <si>
    <t>Mtž ochranný plech dveřní křídlo v úrovni kliky pásek 20 cm(nerez) z obou stran</t>
  </si>
  <si>
    <t>766660722U00</t>
  </si>
  <si>
    <t>Mtž dveřní kování-speciální kovové odolné kliky vč dodávky</t>
  </si>
  <si>
    <t>766661112R00</t>
  </si>
  <si>
    <t xml:space="preserve">Montáž dveří do zárubně,otevíravých 1kř.do 0,8 m </t>
  </si>
  <si>
    <t>6+6</t>
  </si>
  <si>
    <t>766812112R00</t>
  </si>
  <si>
    <t xml:space="preserve">Montáž kuchyňských linek dřev.na stěnu š.do 1,5 m </t>
  </si>
  <si>
    <t>61160162</t>
  </si>
  <si>
    <t>Dveře vnitřní hladké plné 1 kříd. 70x197 lak C</t>
  </si>
  <si>
    <t>61160192</t>
  </si>
  <si>
    <t>Dveře vnitřní hladké plné 1 kříd. 80x197 lak C</t>
  </si>
  <si>
    <t>61581610</t>
  </si>
  <si>
    <t>Soubor kuchyňský  150 cm vč nerez dřezu</t>
  </si>
  <si>
    <t>998766202R00</t>
  </si>
  <si>
    <t xml:space="preserve">Přesun hmot pro truhlářské konstr., výšky do 12 m </t>
  </si>
  <si>
    <t>771</t>
  </si>
  <si>
    <t>Podlahy z dlaždic a obklady</t>
  </si>
  <si>
    <t>771101210R00</t>
  </si>
  <si>
    <t xml:space="preserve">Penetrace podkladu pod dlažby </t>
  </si>
  <si>
    <t>771571110R00</t>
  </si>
  <si>
    <t xml:space="preserve">Montáž podlah keram.,režné hladké, do MC, 20x25 cm </t>
  </si>
  <si>
    <t>771578011R00</t>
  </si>
  <si>
    <t xml:space="preserve">Spára podlaha - soklík- silikonem </t>
  </si>
  <si>
    <t>771579793R00</t>
  </si>
  <si>
    <t xml:space="preserve">Příplatek za spárovací hmotu - plošně </t>
  </si>
  <si>
    <t>24551346.A</t>
  </si>
  <si>
    <t>Nátěr penetrační materiál</t>
  </si>
  <si>
    <t>l</t>
  </si>
  <si>
    <t>5976231XX</t>
  </si>
  <si>
    <t>Dlaždice keramická  25x20 cm nebo 30x30 cm cenu upřesnit dle výběru investora(pouze oriet.)</t>
  </si>
  <si>
    <t>27*1,05</t>
  </si>
  <si>
    <t>998771202R00</t>
  </si>
  <si>
    <t xml:space="preserve">Přesun hmot pro podlahy z dlaždic, výšky do 12 m </t>
  </si>
  <si>
    <t>781</t>
  </si>
  <si>
    <t>Obklady keramické</t>
  </si>
  <si>
    <t>781101121R00</t>
  </si>
  <si>
    <t xml:space="preserve">Provedení penetrace podkladu </t>
  </si>
  <si>
    <t>781475115R00</t>
  </si>
  <si>
    <t>Obklad vnitřní stěn keramický, do tmele, 25x20 cm mozaika/barevné řešení/</t>
  </si>
  <si>
    <t>781494111U00</t>
  </si>
  <si>
    <t xml:space="preserve">Plastový profil flex lepidlo rohový </t>
  </si>
  <si>
    <t>2*8</t>
  </si>
  <si>
    <t>781494511U00</t>
  </si>
  <si>
    <t xml:space="preserve">Plastový profil flex lep ukončovací </t>
  </si>
  <si>
    <t>59781474</t>
  </si>
  <si>
    <t>Obkládačka dodávka  200x250 cenu upravit dle výběru majitele</t>
  </si>
  <si>
    <t>94*1,05</t>
  </si>
  <si>
    <t>998781202R00</t>
  </si>
  <si>
    <t xml:space="preserve">Přesun hmot pro obklady keramické, výšky do 12 m </t>
  </si>
  <si>
    <t>783</t>
  </si>
  <si>
    <t>Nátěry</t>
  </si>
  <si>
    <t>783122510R00</t>
  </si>
  <si>
    <t xml:space="preserve">Nátěr syntetický zárubní 2x + 1x email </t>
  </si>
  <si>
    <t>(0,7*1,97*6+0,8*1,97*6)*0,7</t>
  </si>
  <si>
    <t>784</t>
  </si>
  <si>
    <t>Malby</t>
  </si>
  <si>
    <t>784191101R00</t>
  </si>
  <si>
    <t xml:space="preserve">Penetrace podkladu univerzální 1x </t>
  </si>
  <si>
    <t>27+48</t>
  </si>
  <si>
    <t>784195212R00</t>
  </si>
  <si>
    <t xml:space="preserve">Malba tekutá  bílá, 2 x </t>
  </si>
  <si>
    <t>784402802R00</t>
  </si>
  <si>
    <t xml:space="preserve">Odstranění malby oškrábáním v místnosti H do 5 m </t>
  </si>
  <si>
    <t>stěny a strop:27</t>
  </si>
  <si>
    <t>M21</t>
  </si>
  <si>
    <t>Elektromontáže</t>
  </si>
  <si>
    <t>210010001RRR</t>
  </si>
  <si>
    <t xml:space="preserve">Elektroinstalace -montáž a spojovací materiál </t>
  </si>
  <si>
    <t>202 R.pol.01</t>
  </si>
  <si>
    <t xml:space="preserve">Demontáž původních žárovkových svítidel </t>
  </si>
  <si>
    <t>202 R.pol.02</t>
  </si>
  <si>
    <t xml:space="preserve">revize a revizní zpráva </t>
  </si>
  <si>
    <t>34823601</t>
  </si>
  <si>
    <t>Svítidlo stropní LED- cena standart (upřesnit při výběru s uživatelem)</t>
  </si>
  <si>
    <t>34823602</t>
  </si>
  <si>
    <t>Svítidlo nástěnné LED - cena standart upřesnit při výběru uživatelem</t>
  </si>
  <si>
    <t>358230588T1</t>
  </si>
  <si>
    <t>Zásuvka obyčejná barva bílá dvojitá</t>
  </si>
  <si>
    <t>358230588U</t>
  </si>
  <si>
    <t>vypínač 1 polohový kpl</t>
  </si>
  <si>
    <t>M24</t>
  </si>
  <si>
    <t>Montáže vzduchotechnických zařízení</t>
  </si>
  <si>
    <t>240 sub.0100</t>
  </si>
  <si>
    <t xml:space="preserve">VZT dodávka a osazení ventilátoru el. D 100 </t>
  </si>
  <si>
    <t>D96</t>
  </si>
  <si>
    <t>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</si>
  <si>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</si>
  <si>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</si>
  <si>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</si>
  <si>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</si>
  <si>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</si>
  <si>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</si>
  <si>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</si>
  <si>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</si>
  <si>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</si>
  <si>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</si>
  <si>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</si>
  <si>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</si>
  <si>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979086112R00</t>
  </si>
  <si>
    <t xml:space="preserve">Nakládání nebo překládání suti a vybouraných hmot </t>
  </si>
  <si>
    <t>979999999R00</t>
  </si>
  <si>
    <t>Poplatek za skladku 20 % příměsí (keramika)</t>
  </si>
  <si>
    <t>vedlejší náklady</t>
  </si>
  <si>
    <t>Zařízení staveniště,provoz ,likvidace</t>
  </si>
  <si>
    <t>Zábory,ochrana území prací,poplatky</t>
  </si>
  <si>
    <t>Koordinační činnost</t>
  </si>
  <si>
    <t>Inženýrská činnost a stavební dozor</t>
  </si>
  <si>
    <t>Ostatní náklady</t>
  </si>
  <si>
    <t>vyhotovení dokumentace skutečného provedení</t>
  </si>
  <si>
    <t>Geodetické práce-náklady na geodet.zaměření</t>
  </si>
  <si>
    <t>ZŠ Kuldova 38,Brno</t>
  </si>
  <si>
    <t>ing.Ivan Zbořil</t>
  </si>
  <si>
    <t>Vedlejší a ostatní náklady</t>
  </si>
  <si>
    <t>Celkem</t>
  </si>
  <si>
    <t>Geodetické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</si>
</sst>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4" fillId="0" borderId="27" xfId="0" applyFont="1" applyBorder="1"/>
    <xf numFmtId="0" fontId="4" fillId="0" borderId="2" xfId="0" applyFont="1" applyBorder="1"/>
    <xf numFmtId="0" fontId="4" fillId="0" borderId="28" xfId="0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D23" sqref="D2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G1530/06/2</v>
      </c>
      <c r="D2" s="5" t="str">
        <f>Rekapitulace!G2</f>
        <v>oprava sociálního zařízení křídlo Šámalova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72</v>
      </c>
      <c r="B5" s="16"/>
      <c r="C5" s="17" t="s">
        <v>73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70</v>
      </c>
      <c r="B7" s="24"/>
      <c r="C7" s="25" t="s">
        <v>71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9" t="s">
        <v>416</v>
      </c>
      <c r="D8" s="29"/>
      <c r="E8" s="30"/>
      <c r="F8" s="31" t="s">
        <v>12</v>
      </c>
      <c r="G8" s="32"/>
      <c r="H8" s="33"/>
      <c r="I8" s="34"/>
    </row>
    <row r="9" spans="1:57" x14ac:dyDescent="0.2">
      <c r="A9" s="28" t="s">
        <v>13</v>
      </c>
      <c r="B9" s="11"/>
      <c r="C9" s="29" t="str">
        <f>Projektant</f>
        <v>ing.Ivan Zbořil</v>
      </c>
      <c r="D9" s="29"/>
      <c r="E9" s="30"/>
      <c r="F9" s="11"/>
      <c r="G9" s="35"/>
      <c r="H9" s="36"/>
    </row>
    <row r="10" spans="1:57" x14ac:dyDescent="0.2">
      <c r="A10" s="28" t="s">
        <v>14</v>
      </c>
      <c r="B10" s="11"/>
      <c r="C10" s="29" t="s">
        <v>415</v>
      </c>
      <c r="D10" s="29"/>
      <c r="E10" s="29"/>
      <c r="F10" s="37"/>
      <c r="G10" s="38"/>
      <c r="H10" s="39"/>
    </row>
    <row r="11" spans="1:57" ht="13.5" customHeight="1" x14ac:dyDescent="0.2">
      <c r="A11" s="28" t="s">
        <v>15</v>
      </c>
      <c r="B11" s="11"/>
      <c r="C11" s="29"/>
      <c r="D11" s="29"/>
      <c r="E11" s="29"/>
      <c r="F11" s="40" t="s">
        <v>16</v>
      </c>
      <c r="G11" s="41" t="s">
        <v>70</v>
      </c>
      <c r="H11" s="36"/>
      <c r="BA11" s="42"/>
      <c r="BB11" s="42"/>
      <c r="BC11" s="42"/>
      <c r="BD11" s="42"/>
      <c r="BE11" s="42"/>
    </row>
    <row r="12" spans="1:57" ht="12.75" customHeight="1" x14ac:dyDescent="0.2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 x14ac:dyDescent="0.25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 x14ac:dyDescent="0.25">
      <c r="A14" s="51" t="s">
        <v>20</v>
      </c>
      <c r="B14" s="52"/>
      <c r="C14" s="53"/>
      <c r="D14" s="54" t="s">
        <v>417</v>
      </c>
      <c r="E14" s="55"/>
      <c r="F14" s="55"/>
      <c r="G14" s="53"/>
    </row>
    <row r="15" spans="1:57" ht="15.95" customHeight="1" x14ac:dyDescent="0.2">
      <c r="A15" s="56"/>
      <c r="B15" s="57" t="s">
        <v>21</v>
      </c>
      <c r="C15" s="58">
        <f>HSV</f>
        <v>0</v>
      </c>
      <c r="D15" s="227" t="str">
        <f>Rekapitulace!A34</f>
        <v>vedlejší náklady</v>
      </c>
      <c r="E15" s="59"/>
      <c r="F15" s="60"/>
      <c r="G15" s="58">
        <f>Rekapitulace!I34</f>
        <v>0</v>
      </c>
    </row>
    <row r="16" spans="1:57" ht="15.95" customHeight="1" x14ac:dyDescent="0.2">
      <c r="A16" s="56" t="s">
        <v>22</v>
      </c>
      <c r="B16" s="57" t="s">
        <v>23</v>
      </c>
      <c r="C16" s="58">
        <f>PSV</f>
        <v>0</v>
      </c>
      <c r="D16" s="8" t="str">
        <f>Rekapitulace!A35</f>
        <v>Zařízení staveniště,provoz ,likvidace</v>
      </c>
      <c r="E16" s="61"/>
      <c r="F16" s="62"/>
      <c r="G16" s="58">
        <f>Rekapitulace!I35</f>
        <v>0</v>
      </c>
    </row>
    <row r="17" spans="1:7" ht="15.95" customHeight="1" x14ac:dyDescent="0.2">
      <c r="A17" s="56" t="s">
        <v>24</v>
      </c>
      <c r="B17" s="57" t="s">
        <v>25</v>
      </c>
      <c r="C17" s="58">
        <f>Mont</f>
        <v>0</v>
      </c>
      <c r="D17" s="8" t="str">
        <f>Rekapitulace!A36</f>
        <v>Zábory,ochrana území prací,poplatky</v>
      </c>
      <c r="E17" s="61"/>
      <c r="F17" s="62"/>
      <c r="G17" s="58">
        <f>Rekapitulace!I36</f>
        <v>0</v>
      </c>
    </row>
    <row r="18" spans="1:7" ht="15.95" customHeight="1" x14ac:dyDescent="0.2">
      <c r="A18" s="63" t="s">
        <v>26</v>
      </c>
      <c r="B18" s="64" t="s">
        <v>27</v>
      </c>
      <c r="C18" s="58">
        <f>Dodavka</f>
        <v>0</v>
      </c>
      <c r="D18" s="8" t="str">
        <f>Rekapitulace!A37</f>
        <v>Koordinační činnost</v>
      </c>
      <c r="E18" s="61"/>
      <c r="F18" s="62"/>
      <c r="G18" s="58">
        <f>Rekapitulace!I37</f>
        <v>0</v>
      </c>
    </row>
    <row r="19" spans="1:7" ht="15.95" customHeight="1" x14ac:dyDescent="0.2">
      <c r="A19" s="65" t="s">
        <v>28</v>
      </c>
      <c r="B19" s="57"/>
      <c r="C19" s="58">
        <f>SUM(C15:C18)</f>
        <v>0</v>
      </c>
      <c r="D19" s="8" t="str">
        <f>Rekapitulace!A38</f>
        <v>Inženýrská činnost a stavební dozor</v>
      </c>
      <c r="E19" s="61"/>
      <c r="F19" s="62"/>
      <c r="G19" s="58">
        <f>Rekapitulace!I38</f>
        <v>0</v>
      </c>
    </row>
    <row r="20" spans="1:7" ht="15.95" customHeight="1" x14ac:dyDescent="0.2">
      <c r="A20" s="65"/>
      <c r="B20" s="57"/>
      <c r="C20" s="58"/>
      <c r="D20" s="13" t="str">
        <f>Rekapitulace!A39</f>
        <v>Ostatní náklady</v>
      </c>
      <c r="E20" s="61"/>
      <c r="F20" s="62"/>
      <c r="G20" s="58">
        <f>Rekapitulace!I39</f>
        <v>0</v>
      </c>
    </row>
    <row r="21" spans="1:7" ht="15.95" customHeight="1" x14ac:dyDescent="0.2">
      <c r="A21" s="65" t="s">
        <v>29</v>
      </c>
      <c r="B21" s="57"/>
      <c r="C21" s="58">
        <f>HZS</f>
        <v>0</v>
      </c>
      <c r="D21" s="8" t="str">
        <f>Rekapitulace!A40</f>
        <v>vyhotovení dokumentace skutečného provedení</v>
      </c>
      <c r="E21" s="61"/>
      <c r="F21" s="62"/>
      <c r="G21" s="58">
        <f>Rekapitulace!I40</f>
        <v>0</v>
      </c>
    </row>
    <row r="22" spans="1:7" ht="15.95" customHeight="1" x14ac:dyDescent="0.2">
      <c r="A22" s="66" t="s">
        <v>30</v>
      </c>
      <c r="B22" s="67"/>
      <c r="C22" s="58">
        <f>C19+C21</f>
        <v>0</v>
      </c>
      <c r="D22" s="8" t="s">
        <v>419</v>
      </c>
      <c r="E22" s="61"/>
      <c r="F22" s="62"/>
      <c r="G22" s="58">
        <f>G23-SUM(G15:G21)</f>
        <v>0</v>
      </c>
    </row>
    <row r="23" spans="1:7" ht="15.95" customHeight="1" thickBot="1" x14ac:dyDescent="0.25">
      <c r="A23" s="68" t="s">
        <v>31</v>
      </c>
      <c r="B23" s="69"/>
      <c r="C23" s="70">
        <f>C22+G23</f>
        <v>0</v>
      </c>
      <c r="D23" s="228" t="s">
        <v>417</v>
      </c>
      <c r="E23" s="71"/>
      <c r="F23" s="72"/>
      <c r="G23" s="58">
        <f>VRN</f>
        <v>0</v>
      </c>
    </row>
    <row r="24" spans="1:7" x14ac:dyDescent="0.2">
      <c r="A24" s="73" t="s">
        <v>32</v>
      </c>
      <c r="B24" s="74"/>
      <c r="C24" s="75"/>
      <c r="D24" s="74" t="s">
        <v>33</v>
      </c>
      <c r="E24" s="74"/>
      <c r="F24" s="76" t="s">
        <v>34</v>
      </c>
      <c r="G24" s="77"/>
    </row>
    <row r="25" spans="1:7" x14ac:dyDescent="0.2">
      <c r="A25" s="66" t="s">
        <v>35</v>
      </c>
      <c r="B25" s="67"/>
      <c r="C25" s="78"/>
      <c r="D25" s="67" t="s">
        <v>35</v>
      </c>
      <c r="E25" s="79"/>
      <c r="F25" s="80" t="s">
        <v>35</v>
      </c>
      <c r="G25" s="81"/>
    </row>
    <row r="26" spans="1:7" ht="37.5" customHeight="1" x14ac:dyDescent="0.2">
      <c r="A26" s="66" t="s">
        <v>36</v>
      </c>
      <c r="B26" s="82"/>
      <c r="C26" s="78"/>
      <c r="D26" s="67" t="s">
        <v>36</v>
      </c>
      <c r="E26" s="79"/>
      <c r="F26" s="80" t="s">
        <v>36</v>
      </c>
      <c r="G26" s="81"/>
    </row>
    <row r="27" spans="1:7" x14ac:dyDescent="0.2">
      <c r="A27" s="66"/>
      <c r="B27" s="83"/>
      <c r="C27" s="78"/>
      <c r="D27" s="67"/>
      <c r="E27" s="79"/>
      <c r="F27" s="80"/>
      <c r="G27" s="81"/>
    </row>
    <row r="28" spans="1:7" x14ac:dyDescent="0.2">
      <c r="A28" s="66" t="s">
        <v>37</v>
      </c>
      <c r="B28" s="67"/>
      <c r="C28" s="78"/>
      <c r="D28" s="80" t="s">
        <v>38</v>
      </c>
      <c r="E28" s="78"/>
      <c r="F28" s="84" t="s">
        <v>38</v>
      </c>
      <c r="G28" s="81"/>
    </row>
    <row r="29" spans="1:7" ht="69" customHeight="1" x14ac:dyDescent="0.2">
      <c r="A29" s="66"/>
      <c r="B29" s="67"/>
      <c r="C29" s="85"/>
      <c r="D29" s="86"/>
      <c r="E29" s="85"/>
      <c r="F29" s="67"/>
      <c r="G29" s="81"/>
    </row>
    <row r="30" spans="1:7" x14ac:dyDescent="0.2">
      <c r="A30" s="87" t="s">
        <v>39</v>
      </c>
      <c r="B30" s="88"/>
      <c r="C30" s="89">
        <v>21</v>
      </c>
      <c r="D30" s="88" t="s">
        <v>40</v>
      </c>
      <c r="E30" s="90"/>
      <c r="F30" s="91">
        <f>C23-F32</f>
        <v>0</v>
      </c>
      <c r="G30" s="92"/>
    </row>
    <row r="31" spans="1:7" x14ac:dyDescent="0.2">
      <c r="A31" s="87" t="s">
        <v>41</v>
      </c>
      <c r="B31" s="88"/>
      <c r="C31" s="89">
        <f>SazbaDPH1</f>
        <v>21</v>
      </c>
      <c r="D31" s="88" t="s">
        <v>42</v>
      </c>
      <c r="E31" s="90"/>
      <c r="F31" s="91">
        <f>ROUND(PRODUCT(F30,C31/100),0)</f>
        <v>0</v>
      </c>
      <c r="G31" s="92"/>
    </row>
    <row r="32" spans="1:7" x14ac:dyDescent="0.2">
      <c r="A32" s="87" t="s">
        <v>39</v>
      </c>
      <c r="B32" s="88"/>
      <c r="C32" s="89">
        <v>0</v>
      </c>
      <c r="D32" s="88" t="s">
        <v>42</v>
      </c>
      <c r="E32" s="90"/>
      <c r="F32" s="91">
        <v>0</v>
      </c>
      <c r="G32" s="92"/>
    </row>
    <row r="33" spans="1:8" x14ac:dyDescent="0.2">
      <c r="A33" s="87" t="s">
        <v>41</v>
      </c>
      <c r="B33" s="93"/>
      <c r="C33" s="94">
        <f>SazbaDPH2</f>
        <v>0</v>
      </c>
      <c r="D33" s="88" t="s">
        <v>42</v>
      </c>
      <c r="E33" s="62"/>
      <c r="F33" s="91">
        <f>ROUND(PRODUCT(F32,C33/100),0)</f>
        <v>0</v>
      </c>
      <c r="G33" s="92"/>
    </row>
    <row r="34" spans="1:8" s="100" customFormat="1" ht="19.5" customHeight="1" thickBot="1" x14ac:dyDescent="0.3">
      <c r="A34" s="95" t="s">
        <v>43</v>
      </c>
      <c r="B34" s="96"/>
      <c r="C34" s="96"/>
      <c r="D34" s="96"/>
      <c r="E34" s="97"/>
      <c r="F34" s="98">
        <f>ROUND(SUM(F30:F33),0)</f>
        <v>0</v>
      </c>
      <c r="G34" s="99"/>
    </row>
    <row r="36" spans="1:8" x14ac:dyDescent="0.2">
      <c r="A36" s="101" t="s">
        <v>44</v>
      </c>
      <c r="B36" s="101"/>
      <c r="C36" s="101"/>
      <c r="D36" s="101"/>
      <c r="E36" s="101"/>
      <c r="F36" s="101"/>
      <c r="G36" s="101"/>
      <c r="H36" t="s">
        <v>5</v>
      </c>
    </row>
    <row r="37" spans="1:8" ht="14.25" customHeight="1" x14ac:dyDescent="0.2">
      <c r="A37" s="101"/>
      <c r="B37" s="102"/>
      <c r="C37" s="102"/>
      <c r="D37" s="102"/>
      <c r="E37" s="102"/>
      <c r="F37" s="102"/>
      <c r="G37" s="102"/>
      <c r="H37" t="s">
        <v>5</v>
      </c>
    </row>
    <row r="38" spans="1:8" ht="12.75" customHeight="1" x14ac:dyDescent="0.2">
      <c r="A38" s="103"/>
      <c r="B38" s="102"/>
      <c r="C38" s="102"/>
      <c r="D38" s="102"/>
      <c r="E38" s="102"/>
      <c r="F38" s="102"/>
      <c r="G38" s="102"/>
      <c r="H38" t="s">
        <v>5</v>
      </c>
    </row>
    <row r="39" spans="1:8" x14ac:dyDescent="0.2">
      <c r="A39" s="103"/>
      <c r="B39" s="102"/>
      <c r="C39" s="102"/>
      <c r="D39" s="102"/>
      <c r="E39" s="102"/>
      <c r="F39" s="102"/>
      <c r="G39" s="102"/>
      <c r="H39" t="s">
        <v>5</v>
      </c>
    </row>
    <row r="40" spans="1:8" x14ac:dyDescent="0.2">
      <c r="A40" s="103"/>
      <c r="B40" s="102"/>
      <c r="C40" s="102"/>
      <c r="D40" s="102"/>
      <c r="E40" s="102"/>
      <c r="F40" s="102"/>
      <c r="G40" s="102"/>
      <c r="H40" t="s">
        <v>5</v>
      </c>
    </row>
    <row r="41" spans="1:8" x14ac:dyDescent="0.2">
      <c r="A41" s="103"/>
      <c r="B41" s="102"/>
      <c r="C41" s="102"/>
      <c r="D41" s="102"/>
      <c r="E41" s="102"/>
      <c r="F41" s="102"/>
      <c r="G41" s="102"/>
      <c r="H41" t="s">
        <v>5</v>
      </c>
    </row>
    <row r="42" spans="1:8" x14ac:dyDescent="0.2">
      <c r="A42" s="103"/>
      <c r="B42" s="102"/>
      <c r="C42" s="102"/>
      <c r="D42" s="102"/>
      <c r="E42" s="102"/>
      <c r="F42" s="102"/>
      <c r="G42" s="102"/>
      <c r="H42" t="s">
        <v>5</v>
      </c>
    </row>
    <row r="43" spans="1:8" x14ac:dyDescent="0.2">
      <c r="A43" s="103"/>
      <c r="B43" s="102"/>
      <c r="C43" s="102"/>
      <c r="D43" s="102"/>
      <c r="E43" s="102"/>
      <c r="F43" s="102"/>
      <c r="G43" s="102"/>
      <c r="H43" t="s">
        <v>5</v>
      </c>
    </row>
    <row r="44" spans="1:8" x14ac:dyDescent="0.2">
      <c r="A44" s="103"/>
      <c r="B44" s="102"/>
      <c r="C44" s="102"/>
      <c r="D44" s="102"/>
      <c r="E44" s="102"/>
      <c r="F44" s="102"/>
      <c r="G44" s="102"/>
      <c r="H44" t="s">
        <v>5</v>
      </c>
    </row>
    <row r="45" spans="1:8" ht="0.75" customHeight="1" x14ac:dyDescent="0.2">
      <c r="A45" s="103"/>
      <c r="B45" s="102"/>
      <c r="C45" s="102"/>
      <c r="D45" s="102"/>
      <c r="E45" s="102"/>
      <c r="F45" s="102"/>
      <c r="G45" s="102"/>
      <c r="H45" t="s">
        <v>5</v>
      </c>
    </row>
    <row r="46" spans="1:8" x14ac:dyDescent="0.2">
      <c r="B46" s="104"/>
      <c r="C46" s="104"/>
      <c r="D46" s="104"/>
      <c r="E46" s="104"/>
      <c r="F46" s="104"/>
      <c r="G46" s="104"/>
    </row>
    <row r="47" spans="1:8" x14ac:dyDescent="0.2">
      <c r="B47" s="104"/>
      <c r="C47" s="104"/>
      <c r="D47" s="104"/>
      <c r="E47" s="104"/>
      <c r="F47" s="104"/>
      <c r="G47" s="104"/>
    </row>
    <row r="48" spans="1:8" x14ac:dyDescent="0.2">
      <c r="B48" s="104"/>
      <c r="C48" s="104"/>
      <c r="D48" s="104"/>
      <c r="E48" s="104"/>
      <c r="F48" s="104"/>
      <c r="G48" s="104"/>
    </row>
    <row r="49" spans="2:7" x14ac:dyDescent="0.2">
      <c r="B49" s="104"/>
      <c r="C49" s="104"/>
      <c r="D49" s="104"/>
      <c r="E49" s="104"/>
      <c r="F49" s="104"/>
      <c r="G49" s="104"/>
    </row>
    <row r="50" spans="2:7" x14ac:dyDescent="0.2">
      <c r="B50" s="104"/>
      <c r="C50" s="104"/>
      <c r="D50" s="104"/>
      <c r="E50" s="104"/>
      <c r="F50" s="104"/>
      <c r="G50" s="104"/>
    </row>
    <row r="51" spans="2:7" x14ac:dyDescent="0.2">
      <c r="B51" s="104"/>
      <c r="C51" s="104"/>
      <c r="D51" s="104"/>
      <c r="E51" s="104"/>
      <c r="F51" s="104"/>
      <c r="G51" s="104"/>
    </row>
    <row r="52" spans="2:7" x14ac:dyDescent="0.2">
      <c r="B52" s="104"/>
      <c r="C52" s="104"/>
      <c r="D52" s="104"/>
      <c r="E52" s="104"/>
      <c r="F52" s="104"/>
      <c r="G52" s="104"/>
    </row>
    <row r="53" spans="2:7" x14ac:dyDescent="0.2">
      <c r="B53" s="104"/>
      <c r="C53" s="104"/>
      <c r="D53" s="104"/>
      <c r="E53" s="104"/>
      <c r="F53" s="104"/>
      <c r="G53" s="104"/>
    </row>
    <row r="54" spans="2:7" x14ac:dyDescent="0.2">
      <c r="B54" s="104"/>
      <c r="C54" s="104"/>
      <c r="D54" s="104"/>
      <c r="E54" s="104"/>
      <c r="F54" s="104"/>
      <c r="G54" s="104"/>
    </row>
    <row r="55" spans="2:7" x14ac:dyDescent="0.2">
      <c r="B55" s="104"/>
      <c r="C55" s="104"/>
      <c r="D55" s="104"/>
      <c r="E55" s="104"/>
      <c r="F55" s="104"/>
      <c r="G55" s="104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3"/>
  <sheetViews>
    <sheetView topLeftCell="A7" workbookViewId="0">
      <selection activeCell="B42" sqref="B4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5" t="s">
        <v>45</v>
      </c>
      <c r="B1" s="106"/>
      <c r="C1" s="107" t="str">
        <f>CONCATENATE(cislostavby," ",nazevstavby)</f>
        <v>G1530/06/2 ZŠ Kuldova 38,Brno křídlo Šámalova</v>
      </c>
      <c r="D1" s="108"/>
      <c r="E1" s="109"/>
      <c r="F1" s="108"/>
      <c r="G1" s="110" t="s">
        <v>46</v>
      </c>
      <c r="H1" s="111" t="s">
        <v>70</v>
      </c>
      <c r="I1" s="112"/>
    </row>
    <row r="2" spans="1:9" ht="13.5" thickBot="1" x14ac:dyDescent="0.25">
      <c r="A2" s="113" t="s">
        <v>47</v>
      </c>
      <c r="B2" s="114"/>
      <c r="C2" s="115" t="str">
        <f>CONCATENATE(cisloobjektu," ",nazevobjektu)</f>
        <v>SO 01 oprava sociálního zařízení - křídlo Šámalova</v>
      </c>
      <c r="D2" s="116"/>
      <c r="E2" s="117"/>
      <c r="F2" s="116"/>
      <c r="G2" s="118" t="s">
        <v>74</v>
      </c>
      <c r="H2" s="119"/>
      <c r="I2" s="120"/>
    </row>
    <row r="3" spans="1:9" ht="13.5" thickTop="1" x14ac:dyDescent="0.2">
      <c r="A3" s="79"/>
      <c r="B3" s="79"/>
      <c r="C3" s="79"/>
      <c r="D3" s="79"/>
      <c r="E3" s="79"/>
      <c r="F3" s="67"/>
      <c r="G3" s="79"/>
      <c r="H3" s="79"/>
      <c r="I3" s="79"/>
    </row>
    <row r="4" spans="1:9" ht="19.5" customHeight="1" x14ac:dyDescent="0.25">
      <c r="A4" s="121" t="s">
        <v>48</v>
      </c>
      <c r="B4" s="122"/>
      <c r="C4" s="122"/>
      <c r="D4" s="122"/>
      <c r="E4" s="123"/>
      <c r="F4" s="122"/>
      <c r="G4" s="122"/>
      <c r="H4" s="122"/>
      <c r="I4" s="122"/>
    </row>
    <row r="5" spans="1:9" ht="13.5" thickBot="1" x14ac:dyDescent="0.25">
      <c r="A5" s="79"/>
      <c r="B5" s="79"/>
      <c r="C5" s="79"/>
      <c r="D5" s="79"/>
      <c r="E5" s="79"/>
      <c r="F5" s="79"/>
      <c r="G5" s="79"/>
      <c r="H5" s="79"/>
      <c r="I5" s="79"/>
    </row>
    <row r="6" spans="1:9" s="36" customFormat="1" ht="13.5" thickBot="1" x14ac:dyDescent="0.25">
      <c r="A6" s="124"/>
      <c r="B6" s="125" t="s">
        <v>49</v>
      </c>
      <c r="C6" s="125"/>
      <c r="D6" s="126"/>
      <c r="E6" s="127" t="s">
        <v>50</v>
      </c>
      <c r="F6" s="128" t="s">
        <v>51</v>
      </c>
      <c r="G6" s="128" t="s">
        <v>52</v>
      </c>
      <c r="H6" s="128" t="s">
        <v>53</v>
      </c>
      <c r="I6" s="129" t="s">
        <v>29</v>
      </c>
    </row>
    <row r="7" spans="1:9" s="36" customFormat="1" x14ac:dyDescent="0.2">
      <c r="A7" s="222" t="str">
        <f>Položky!B7</f>
        <v>0</v>
      </c>
      <c r="B7" s="130" t="str">
        <f>Položky!C7</f>
        <v>Přípravné a pomocné práce</v>
      </c>
      <c r="C7" s="67"/>
      <c r="D7" s="131"/>
      <c r="E7" s="223">
        <f>Položky!BA9</f>
        <v>0</v>
      </c>
      <c r="F7" s="224">
        <f>Položky!BB9</f>
        <v>0</v>
      </c>
      <c r="G7" s="224">
        <f>Položky!BC9</f>
        <v>0</v>
      </c>
      <c r="H7" s="224">
        <f>Položky!BD9</f>
        <v>0</v>
      </c>
      <c r="I7" s="225">
        <f>Položky!BE9</f>
        <v>0</v>
      </c>
    </row>
    <row r="8" spans="1:9" s="36" customFormat="1" x14ac:dyDescent="0.2">
      <c r="A8" s="222" t="str">
        <f>Položky!B10</f>
        <v>3</v>
      </c>
      <c r="B8" s="130" t="str">
        <f>Položky!C10</f>
        <v>Svislé a kompletní konstrukce</v>
      </c>
      <c r="C8" s="67"/>
      <c r="D8" s="131"/>
      <c r="E8" s="223">
        <f>Položky!BA16</f>
        <v>0</v>
      </c>
      <c r="F8" s="224">
        <f>Položky!BB16</f>
        <v>0</v>
      </c>
      <c r="G8" s="224">
        <f>Položky!BC16</f>
        <v>0</v>
      </c>
      <c r="H8" s="224">
        <f>Položky!BD16</f>
        <v>0</v>
      </c>
      <c r="I8" s="225">
        <f>Položky!BE16</f>
        <v>0</v>
      </c>
    </row>
    <row r="9" spans="1:9" s="36" customFormat="1" x14ac:dyDescent="0.2">
      <c r="A9" s="222" t="str">
        <f>Položky!B17</f>
        <v>61</v>
      </c>
      <c r="B9" s="130" t="str">
        <f>Položky!C17</f>
        <v>Upravy povrchů vnitřní</v>
      </c>
      <c r="C9" s="67"/>
      <c r="D9" s="131"/>
      <c r="E9" s="223">
        <f>Položky!BA27</f>
        <v>0</v>
      </c>
      <c r="F9" s="224">
        <f>Položky!BB27</f>
        <v>0</v>
      </c>
      <c r="G9" s="224">
        <f>Položky!BC27</f>
        <v>0</v>
      </c>
      <c r="H9" s="224">
        <f>Položky!BD27</f>
        <v>0</v>
      </c>
      <c r="I9" s="225">
        <f>Položky!BE27</f>
        <v>0</v>
      </c>
    </row>
    <row r="10" spans="1:9" s="36" customFormat="1" x14ac:dyDescent="0.2">
      <c r="A10" s="222" t="str">
        <f>Položky!B28</f>
        <v>63</v>
      </c>
      <c r="B10" s="130" t="str">
        <f>Položky!C28</f>
        <v>Podlahy a podlahové konstrukce</v>
      </c>
      <c r="C10" s="67"/>
      <c r="D10" s="131"/>
      <c r="E10" s="223">
        <f>Položky!BA30</f>
        <v>0</v>
      </c>
      <c r="F10" s="224">
        <f>Položky!BB30</f>
        <v>0</v>
      </c>
      <c r="G10" s="224">
        <f>Položky!BC30</f>
        <v>0</v>
      </c>
      <c r="H10" s="224">
        <f>Položky!BD30</f>
        <v>0</v>
      </c>
      <c r="I10" s="225">
        <f>Položky!BE30</f>
        <v>0</v>
      </c>
    </row>
    <row r="11" spans="1:9" s="36" customFormat="1" x14ac:dyDescent="0.2">
      <c r="A11" s="222" t="str">
        <f>Položky!B31</f>
        <v>64</v>
      </c>
      <c r="B11" s="130" t="str">
        <f>Položky!C31</f>
        <v>Výplně otvorů</v>
      </c>
      <c r="C11" s="67"/>
      <c r="D11" s="131"/>
      <c r="E11" s="223">
        <f>Položky!BA34</f>
        <v>0</v>
      </c>
      <c r="F11" s="224">
        <f>Položky!BB34</f>
        <v>0</v>
      </c>
      <c r="G11" s="224">
        <f>Položky!BC34</f>
        <v>0</v>
      </c>
      <c r="H11" s="224">
        <f>Položky!BD34</f>
        <v>0</v>
      </c>
      <c r="I11" s="225">
        <f>Položky!BE34</f>
        <v>0</v>
      </c>
    </row>
    <row r="12" spans="1:9" s="36" customFormat="1" x14ac:dyDescent="0.2">
      <c r="A12" s="222" t="str">
        <f>Položky!B35</f>
        <v>94</v>
      </c>
      <c r="B12" s="130" t="str">
        <f>Položky!C35</f>
        <v>Lešení a stavební výtahy</v>
      </c>
      <c r="C12" s="67"/>
      <c r="D12" s="131"/>
      <c r="E12" s="223">
        <f>Položky!BA37</f>
        <v>0</v>
      </c>
      <c r="F12" s="224">
        <f>Položky!BB37</f>
        <v>0</v>
      </c>
      <c r="G12" s="224">
        <f>Položky!BC37</f>
        <v>0</v>
      </c>
      <c r="H12" s="224">
        <f>Položky!BD37</f>
        <v>0</v>
      </c>
      <c r="I12" s="225">
        <f>Položky!BE37</f>
        <v>0</v>
      </c>
    </row>
    <row r="13" spans="1:9" s="36" customFormat="1" x14ac:dyDescent="0.2">
      <c r="A13" s="222" t="str">
        <f>Položky!B38</f>
        <v>95</v>
      </c>
      <c r="B13" s="130" t="str">
        <f>Položky!C38</f>
        <v>Dokončovací konstrukce na pozemních stavbách</v>
      </c>
      <c r="C13" s="67"/>
      <c r="D13" s="131"/>
      <c r="E13" s="223">
        <f>Položky!BA46</f>
        <v>0</v>
      </c>
      <c r="F13" s="224">
        <f>Položky!BB46</f>
        <v>0</v>
      </c>
      <c r="G13" s="224">
        <f>Položky!BC46</f>
        <v>0</v>
      </c>
      <c r="H13" s="224">
        <f>Položky!BD46</f>
        <v>0</v>
      </c>
      <c r="I13" s="225">
        <f>Položky!BE46</f>
        <v>0</v>
      </c>
    </row>
    <row r="14" spans="1:9" s="36" customFormat="1" x14ac:dyDescent="0.2">
      <c r="A14" s="222" t="str">
        <f>Položky!B47</f>
        <v>96</v>
      </c>
      <c r="B14" s="130" t="str">
        <f>Položky!C47</f>
        <v>Bourání konstrukcí</v>
      </c>
      <c r="C14" s="67"/>
      <c r="D14" s="131"/>
      <c r="E14" s="223">
        <f>Položky!BA56</f>
        <v>0</v>
      </c>
      <c r="F14" s="224">
        <f>Položky!BB56</f>
        <v>0</v>
      </c>
      <c r="G14" s="224">
        <f>Položky!BC56</f>
        <v>0</v>
      </c>
      <c r="H14" s="224">
        <f>Položky!BD56</f>
        <v>0</v>
      </c>
      <c r="I14" s="225">
        <f>Položky!BE56</f>
        <v>0</v>
      </c>
    </row>
    <row r="15" spans="1:9" s="36" customFormat="1" x14ac:dyDescent="0.2">
      <c r="A15" s="222" t="str">
        <f>Položky!B57</f>
        <v>97</v>
      </c>
      <c r="B15" s="130" t="str">
        <f>Položky!C57</f>
        <v>Prorážení otvorů</v>
      </c>
      <c r="C15" s="67"/>
      <c r="D15" s="131"/>
      <c r="E15" s="223">
        <f>Položky!BA70</f>
        <v>0</v>
      </c>
      <c r="F15" s="224">
        <f>Položky!BB70</f>
        <v>0</v>
      </c>
      <c r="G15" s="224">
        <f>Položky!BC70</f>
        <v>0</v>
      </c>
      <c r="H15" s="224">
        <f>Položky!BD70</f>
        <v>0</v>
      </c>
      <c r="I15" s="225">
        <f>Položky!BE70</f>
        <v>0</v>
      </c>
    </row>
    <row r="16" spans="1:9" s="36" customFormat="1" x14ac:dyDescent="0.2">
      <c r="A16" s="222" t="str">
        <f>Položky!B71</f>
        <v>99</v>
      </c>
      <c r="B16" s="130" t="str">
        <f>Položky!C71</f>
        <v>Staveništní přesun hmot</v>
      </c>
      <c r="C16" s="67"/>
      <c r="D16" s="131"/>
      <c r="E16" s="223">
        <f>Položky!BA73</f>
        <v>0</v>
      </c>
      <c r="F16" s="224">
        <f>Položky!BB73</f>
        <v>0</v>
      </c>
      <c r="G16" s="224">
        <f>Položky!BC73</f>
        <v>0</v>
      </c>
      <c r="H16" s="224">
        <f>Položky!BD73</f>
        <v>0</v>
      </c>
      <c r="I16" s="225">
        <f>Položky!BE73</f>
        <v>0</v>
      </c>
    </row>
    <row r="17" spans="1:57" s="36" customFormat="1" x14ac:dyDescent="0.2">
      <c r="A17" s="222" t="str">
        <f>Položky!B74</f>
        <v>721</v>
      </c>
      <c r="B17" s="130" t="str">
        <f>Položky!C74</f>
        <v>Vnitřní kanalizace</v>
      </c>
      <c r="C17" s="67"/>
      <c r="D17" s="131"/>
      <c r="E17" s="223">
        <f>Položky!BA82</f>
        <v>0</v>
      </c>
      <c r="F17" s="224">
        <f>Položky!BB82</f>
        <v>0</v>
      </c>
      <c r="G17" s="224">
        <f>Položky!BC82</f>
        <v>0</v>
      </c>
      <c r="H17" s="224">
        <f>Položky!BD82</f>
        <v>0</v>
      </c>
      <c r="I17" s="225">
        <f>Položky!BE82</f>
        <v>0</v>
      </c>
    </row>
    <row r="18" spans="1:57" s="36" customFormat="1" x14ac:dyDescent="0.2">
      <c r="A18" s="222" t="str">
        <f>Položky!B83</f>
        <v>722</v>
      </c>
      <c r="B18" s="130" t="str">
        <f>Položky!C83</f>
        <v>Vnitřní vodovod</v>
      </c>
      <c r="C18" s="67"/>
      <c r="D18" s="131"/>
      <c r="E18" s="223">
        <f>Položky!BA90</f>
        <v>0</v>
      </c>
      <c r="F18" s="224">
        <f>Položky!BB90</f>
        <v>0</v>
      </c>
      <c r="G18" s="224">
        <f>Položky!BC90</f>
        <v>0</v>
      </c>
      <c r="H18" s="224">
        <f>Položky!BD90</f>
        <v>0</v>
      </c>
      <c r="I18" s="225">
        <f>Položky!BE90</f>
        <v>0</v>
      </c>
    </row>
    <row r="19" spans="1:57" s="36" customFormat="1" x14ac:dyDescent="0.2">
      <c r="A19" s="222" t="str">
        <f>Položky!B91</f>
        <v>725</v>
      </c>
      <c r="B19" s="130" t="str">
        <f>Položky!C91</f>
        <v>Zařizovací předměty</v>
      </c>
      <c r="C19" s="67"/>
      <c r="D19" s="131"/>
      <c r="E19" s="223">
        <f>Položky!BA129</f>
        <v>0</v>
      </c>
      <c r="F19" s="224">
        <f>Položky!BB129</f>
        <v>0</v>
      </c>
      <c r="G19" s="224">
        <f>Položky!BC129</f>
        <v>0</v>
      </c>
      <c r="H19" s="224">
        <f>Položky!BD129</f>
        <v>0</v>
      </c>
      <c r="I19" s="225">
        <f>Položky!BE129</f>
        <v>0</v>
      </c>
    </row>
    <row r="20" spans="1:57" s="36" customFormat="1" x14ac:dyDescent="0.2">
      <c r="A20" s="222" t="str">
        <f>Položky!B130</f>
        <v>735</v>
      </c>
      <c r="B20" s="130" t="str">
        <f>Položky!C130</f>
        <v>Otopná tělesa</v>
      </c>
      <c r="C20" s="67"/>
      <c r="D20" s="131"/>
      <c r="E20" s="223">
        <f>Položky!BA137</f>
        <v>0</v>
      </c>
      <c r="F20" s="224">
        <f>Položky!BB137</f>
        <v>0</v>
      </c>
      <c r="G20" s="224">
        <f>Položky!BC137</f>
        <v>0</v>
      </c>
      <c r="H20" s="224">
        <f>Položky!BD137</f>
        <v>0</v>
      </c>
      <c r="I20" s="225">
        <f>Položky!BE137</f>
        <v>0</v>
      </c>
    </row>
    <row r="21" spans="1:57" s="36" customFormat="1" x14ac:dyDescent="0.2">
      <c r="A21" s="222" t="str">
        <f>Položky!B138</f>
        <v>766</v>
      </c>
      <c r="B21" s="130" t="str">
        <f>Položky!C138</f>
        <v>Konstrukce truhlářské</v>
      </c>
      <c r="C21" s="67"/>
      <c r="D21" s="131"/>
      <c r="E21" s="223">
        <f>Položky!BA148</f>
        <v>0</v>
      </c>
      <c r="F21" s="224">
        <f>Položky!BB148</f>
        <v>0</v>
      </c>
      <c r="G21" s="224">
        <f>Položky!BC148</f>
        <v>0</v>
      </c>
      <c r="H21" s="224">
        <f>Položky!BD148</f>
        <v>0</v>
      </c>
      <c r="I21" s="225">
        <f>Položky!BE148</f>
        <v>0</v>
      </c>
    </row>
    <row r="22" spans="1:57" s="36" customFormat="1" x14ac:dyDescent="0.2">
      <c r="A22" s="222" t="str">
        <f>Položky!B149</f>
        <v>771</v>
      </c>
      <c r="B22" s="130" t="str">
        <f>Položky!C149</f>
        <v>Podlahy z dlaždic a obklady</v>
      </c>
      <c r="C22" s="67"/>
      <c r="D22" s="131"/>
      <c r="E22" s="223">
        <f>Položky!BA158</f>
        <v>0</v>
      </c>
      <c r="F22" s="224">
        <f>Položky!BB158</f>
        <v>0</v>
      </c>
      <c r="G22" s="224">
        <f>Položky!BC158</f>
        <v>0</v>
      </c>
      <c r="H22" s="224">
        <f>Položky!BD158</f>
        <v>0</v>
      </c>
      <c r="I22" s="225">
        <f>Položky!BE158</f>
        <v>0</v>
      </c>
    </row>
    <row r="23" spans="1:57" s="36" customFormat="1" x14ac:dyDescent="0.2">
      <c r="A23" s="222" t="str">
        <f>Položky!B159</f>
        <v>781</v>
      </c>
      <c r="B23" s="130" t="str">
        <f>Položky!C159</f>
        <v>Obklady keramické</v>
      </c>
      <c r="C23" s="67"/>
      <c r="D23" s="131"/>
      <c r="E23" s="223">
        <f>Položky!BA168</f>
        <v>0</v>
      </c>
      <c r="F23" s="224">
        <f>Položky!BB168</f>
        <v>0</v>
      </c>
      <c r="G23" s="224">
        <f>Položky!BC168</f>
        <v>0</v>
      </c>
      <c r="H23" s="224">
        <f>Položky!BD168</f>
        <v>0</v>
      </c>
      <c r="I23" s="225">
        <f>Položky!BE168</f>
        <v>0</v>
      </c>
    </row>
    <row r="24" spans="1:57" s="36" customFormat="1" x14ac:dyDescent="0.2">
      <c r="A24" s="222" t="str">
        <f>Položky!B169</f>
        <v>783</v>
      </c>
      <c r="B24" s="130" t="str">
        <f>Položky!C169</f>
        <v>Nátěry</v>
      </c>
      <c r="C24" s="67"/>
      <c r="D24" s="131"/>
      <c r="E24" s="223">
        <f>Položky!BA172</f>
        <v>0</v>
      </c>
      <c r="F24" s="224">
        <f>Položky!BB172</f>
        <v>0</v>
      </c>
      <c r="G24" s="224">
        <f>Položky!BC172</f>
        <v>0</v>
      </c>
      <c r="H24" s="224">
        <f>Položky!BD172</f>
        <v>0</v>
      </c>
      <c r="I24" s="225">
        <f>Položky!BE172</f>
        <v>0</v>
      </c>
    </row>
    <row r="25" spans="1:57" s="36" customFormat="1" x14ac:dyDescent="0.2">
      <c r="A25" s="222" t="str">
        <f>Položky!B173</f>
        <v>784</v>
      </c>
      <c r="B25" s="130" t="str">
        <f>Položky!C173</f>
        <v>Malby</v>
      </c>
      <c r="C25" s="67"/>
      <c r="D25" s="131"/>
      <c r="E25" s="223">
        <f>Položky!BA179</f>
        <v>0</v>
      </c>
      <c r="F25" s="224">
        <f>Položky!BB179</f>
        <v>0</v>
      </c>
      <c r="G25" s="224">
        <f>Položky!BC179</f>
        <v>0</v>
      </c>
      <c r="H25" s="224">
        <f>Položky!BD179</f>
        <v>0</v>
      </c>
      <c r="I25" s="225">
        <f>Položky!BE179</f>
        <v>0</v>
      </c>
    </row>
    <row r="26" spans="1:57" s="36" customFormat="1" x14ac:dyDescent="0.2">
      <c r="A26" s="222" t="str">
        <f>Položky!B180</f>
        <v>M21</v>
      </c>
      <c r="B26" s="130" t="str">
        <f>Položky!C180</f>
        <v>Elektromontáže</v>
      </c>
      <c r="C26" s="67"/>
      <c r="D26" s="131"/>
      <c r="E26" s="223">
        <f>Položky!BA188</f>
        <v>0</v>
      </c>
      <c r="F26" s="224">
        <f>Položky!BB188</f>
        <v>0</v>
      </c>
      <c r="G26" s="224">
        <f>Položky!BC188</f>
        <v>0</v>
      </c>
      <c r="H26" s="224">
        <f>Položky!BD188</f>
        <v>0</v>
      </c>
      <c r="I26" s="225">
        <f>Položky!BE188</f>
        <v>0</v>
      </c>
    </row>
    <row r="27" spans="1:57" s="36" customFormat="1" x14ac:dyDescent="0.2">
      <c r="A27" s="222" t="str">
        <f>Položky!B189</f>
        <v>M24</v>
      </c>
      <c r="B27" s="130" t="str">
        <f>Položky!C189</f>
        <v>Montáže vzduchotechnických zařízení</v>
      </c>
      <c r="C27" s="67"/>
      <c r="D27" s="131"/>
      <c r="E27" s="223">
        <f>Položky!BA191</f>
        <v>0</v>
      </c>
      <c r="F27" s="224">
        <f>Položky!BB191</f>
        <v>0</v>
      </c>
      <c r="G27" s="224">
        <f>Položky!BC191</f>
        <v>0</v>
      </c>
      <c r="H27" s="224">
        <f>Položky!BD191</f>
        <v>0</v>
      </c>
      <c r="I27" s="225">
        <f>Položky!BE191</f>
        <v>0</v>
      </c>
    </row>
    <row r="28" spans="1:57" s="36" customFormat="1" ht="13.5" thickBot="1" x14ac:dyDescent="0.25">
      <c r="A28" s="222" t="str">
        <f>Položky!B192</f>
        <v>D96</v>
      </c>
      <c r="B28" s="130" t="str">
        <f>Položky!C192</f>
        <v>Přesuny suti a vybouraných hmot</v>
      </c>
      <c r="C28" s="67"/>
      <c r="D28" s="131"/>
      <c r="E28" s="223">
        <f>Položky!BA201</f>
        <v>0</v>
      </c>
      <c r="F28" s="224">
        <f>Položky!BB201</f>
        <v>0</v>
      </c>
      <c r="G28" s="224">
        <f>Položky!BC201</f>
        <v>0</v>
      </c>
      <c r="H28" s="224">
        <f>Položky!BD201</f>
        <v>0</v>
      </c>
      <c r="I28" s="225">
        <f>Položky!BE201</f>
        <v>0</v>
      </c>
    </row>
    <row r="29" spans="1:57" s="138" customFormat="1" ht="13.5" thickBot="1" x14ac:dyDescent="0.25">
      <c r="A29" s="132"/>
      <c r="B29" s="133" t="s">
        <v>54</v>
      </c>
      <c r="C29" s="133"/>
      <c r="D29" s="134"/>
      <c r="E29" s="135">
        <f>SUM(E7:E28)</f>
        <v>0</v>
      </c>
      <c r="F29" s="136">
        <f>SUM(F7:F28)</f>
        <v>0</v>
      </c>
      <c r="G29" s="136">
        <f>SUM(G7:G28)</f>
        <v>0</v>
      </c>
      <c r="H29" s="136">
        <f>SUM(H7:H28)</f>
        <v>0</v>
      </c>
      <c r="I29" s="137">
        <f>SUM(I7:I28)</f>
        <v>0</v>
      </c>
    </row>
    <row r="30" spans="1:57" x14ac:dyDescent="0.2">
      <c r="A30" s="67"/>
      <c r="B30" s="67"/>
      <c r="C30" s="67"/>
      <c r="D30" s="67"/>
      <c r="E30" s="67"/>
      <c r="F30" s="67"/>
      <c r="G30" s="67"/>
      <c r="H30" s="67"/>
      <c r="I30" s="67"/>
    </row>
    <row r="31" spans="1:57" ht="19.5" customHeight="1" x14ac:dyDescent="0.25">
      <c r="A31" s="122" t="s">
        <v>417</v>
      </c>
      <c r="B31" s="122"/>
      <c r="C31" s="122"/>
      <c r="D31" s="122"/>
      <c r="E31" s="122"/>
      <c r="F31" s="122"/>
      <c r="G31" s="139"/>
      <c r="H31" s="122"/>
      <c r="I31" s="122"/>
      <c r="BA31" s="42"/>
      <c r="BB31" s="42"/>
      <c r="BC31" s="42"/>
      <c r="BD31" s="42"/>
      <c r="BE31" s="42"/>
    </row>
    <row r="32" spans="1:57" ht="13.5" thickBot="1" x14ac:dyDescent="0.25">
      <c r="A32" s="79"/>
      <c r="B32" s="79"/>
      <c r="C32" s="79"/>
      <c r="D32" s="79"/>
      <c r="E32" s="79"/>
      <c r="F32" s="79"/>
      <c r="G32" s="79"/>
      <c r="H32" s="79"/>
      <c r="I32" s="79"/>
    </row>
    <row r="33" spans="1:53" x14ac:dyDescent="0.2">
      <c r="A33" s="73"/>
      <c r="B33" s="74"/>
      <c r="C33" s="74"/>
      <c r="D33" s="140"/>
      <c r="E33" s="141" t="s">
        <v>55</v>
      </c>
      <c r="F33" s="142" t="s">
        <v>56</v>
      </c>
      <c r="G33" s="143" t="s">
        <v>57</v>
      </c>
      <c r="H33" s="144"/>
      <c r="I33" s="145" t="s">
        <v>55</v>
      </c>
    </row>
    <row r="34" spans="1:53" x14ac:dyDescent="0.2">
      <c r="A34" s="226" t="s">
        <v>407</v>
      </c>
      <c r="B34" s="57"/>
      <c r="C34" s="57"/>
      <c r="D34" s="146"/>
      <c r="E34" s="147"/>
      <c r="F34" s="148"/>
      <c r="G34" s="149">
        <f>CHOOSE(BA34+1,HSV+PSV,HSV+PSV+Mont,HSV+PSV+Dodavka+Mont,HSV,PSV,Mont,Dodavka,Mont+Dodavka,0)</f>
        <v>0</v>
      </c>
      <c r="H34" s="150"/>
      <c r="I34" s="151">
        <f>E34+F34*G34/100</f>
        <v>0</v>
      </c>
      <c r="BA34">
        <v>0</v>
      </c>
    </row>
    <row r="35" spans="1:53" x14ac:dyDescent="0.2">
      <c r="A35" s="65" t="s">
        <v>408</v>
      </c>
      <c r="B35" s="57"/>
      <c r="C35" s="57"/>
      <c r="D35" s="146"/>
      <c r="E35" s="147"/>
      <c r="F35" s="148"/>
      <c r="G35" s="149">
        <f>CHOOSE(BA35+1,HSV+PSV,HSV+PSV+Mont,HSV+PSV+Dodavka+Mont,HSV,PSV,Mont,Dodavka,Mont+Dodavka,0)</f>
        <v>0</v>
      </c>
      <c r="H35" s="150"/>
      <c r="I35" s="151">
        <f>E35+F35*G35/100</f>
        <v>0</v>
      </c>
      <c r="BA35">
        <v>0</v>
      </c>
    </row>
    <row r="36" spans="1:53" x14ac:dyDescent="0.2">
      <c r="A36" s="65" t="s">
        <v>409</v>
      </c>
      <c r="B36" s="57"/>
      <c r="C36" s="57"/>
      <c r="D36" s="146"/>
      <c r="E36" s="147"/>
      <c r="F36" s="148"/>
      <c r="G36" s="149">
        <f>CHOOSE(BA36+1,HSV+PSV,HSV+PSV+Mont,HSV+PSV+Dodavka+Mont,HSV,PSV,Mont,Dodavka,Mont+Dodavka,0)</f>
        <v>0</v>
      </c>
      <c r="H36" s="150"/>
      <c r="I36" s="151">
        <f>E36+F36*G36/100</f>
        <v>0</v>
      </c>
      <c r="BA36">
        <v>0</v>
      </c>
    </row>
    <row r="37" spans="1:53" x14ac:dyDescent="0.2">
      <c r="A37" s="65" t="s">
        <v>410</v>
      </c>
      <c r="B37" s="57"/>
      <c r="C37" s="57"/>
      <c r="D37" s="146"/>
      <c r="E37" s="147"/>
      <c r="F37" s="148"/>
      <c r="G37" s="149">
        <f>CHOOSE(BA37+1,HSV+PSV,HSV+PSV+Mont,HSV+PSV+Dodavka+Mont,HSV,PSV,Mont,Dodavka,Mont+Dodavka,0)</f>
        <v>0</v>
      </c>
      <c r="H37" s="150"/>
      <c r="I37" s="151">
        <f>E37+F37*G37/100</f>
        <v>0</v>
      </c>
      <c r="BA37">
        <v>0</v>
      </c>
    </row>
    <row r="38" spans="1:53" x14ac:dyDescent="0.2">
      <c r="A38" s="65" t="s">
        <v>411</v>
      </c>
      <c r="B38" s="57"/>
      <c r="C38" s="57"/>
      <c r="D38" s="146"/>
      <c r="E38" s="147"/>
      <c r="F38" s="148"/>
      <c r="G38" s="149">
        <f>CHOOSE(BA38+1,HSV+PSV,HSV+PSV+Mont,HSV+PSV+Dodavka+Mont,HSV,PSV,Mont,Dodavka,Mont+Dodavka,0)</f>
        <v>0</v>
      </c>
      <c r="H38" s="150"/>
      <c r="I38" s="151">
        <f>E38+F38*G38/100</f>
        <v>0</v>
      </c>
      <c r="BA38">
        <v>0</v>
      </c>
    </row>
    <row r="39" spans="1:53" x14ac:dyDescent="0.2">
      <c r="A39" s="226" t="s">
        <v>412</v>
      </c>
      <c r="B39" s="57"/>
      <c r="C39" s="57"/>
      <c r="D39" s="146"/>
      <c r="E39" s="147"/>
      <c r="F39" s="148"/>
      <c r="G39" s="149">
        <f>CHOOSE(BA39+1,HSV+PSV,HSV+PSV+Mont,HSV+PSV+Dodavka+Mont,HSV,PSV,Mont,Dodavka,Mont+Dodavka,0)</f>
        <v>0</v>
      </c>
      <c r="H39" s="150"/>
      <c r="I39" s="151">
        <f>E39+F39*G39/100</f>
        <v>0</v>
      </c>
      <c r="BA39">
        <v>0</v>
      </c>
    </row>
    <row r="40" spans="1:53" x14ac:dyDescent="0.2">
      <c r="A40" s="65" t="s">
        <v>413</v>
      </c>
      <c r="B40" s="57"/>
      <c r="C40" s="57"/>
      <c r="D40" s="146"/>
      <c r="E40" s="147"/>
      <c r="F40" s="148"/>
      <c r="G40" s="149">
        <f>CHOOSE(BA40+1,HSV+PSV,HSV+PSV+Mont,HSV+PSV+Dodavka+Mont,HSV,PSV,Mont,Dodavka,Mont+Dodavka,0)</f>
        <v>0</v>
      </c>
      <c r="H40" s="150"/>
      <c r="I40" s="151">
        <f>E40+F40*G40/100</f>
        <v>0</v>
      </c>
      <c r="BA40">
        <v>0</v>
      </c>
    </row>
    <row r="41" spans="1:53" x14ac:dyDescent="0.2">
      <c r="A41" s="65" t="s">
        <v>414</v>
      </c>
      <c r="B41" s="57"/>
      <c r="C41" s="57"/>
      <c r="D41" s="146"/>
      <c r="E41" s="147"/>
      <c r="F41" s="148"/>
      <c r="G41" s="149">
        <f>CHOOSE(BA41+1,HSV+PSV,HSV+PSV+Mont,HSV+PSV+Dodavka+Mont,HSV,PSV,Mont,Dodavka,Mont+Dodavka,0)</f>
        <v>0</v>
      </c>
      <c r="H41" s="150"/>
      <c r="I41" s="151">
        <f>E41+F41*G41/100</f>
        <v>0</v>
      </c>
      <c r="BA41">
        <v>0</v>
      </c>
    </row>
    <row r="42" spans="1:53" ht="13.5" thickBot="1" x14ac:dyDescent="0.25">
      <c r="A42" s="152"/>
      <c r="B42" s="153" t="s">
        <v>418</v>
      </c>
      <c r="C42" s="154"/>
      <c r="D42" s="155"/>
      <c r="E42" s="156"/>
      <c r="F42" s="157"/>
      <c r="G42" s="157"/>
      <c r="H42" s="158">
        <f>SUM(I34:I41)</f>
        <v>0</v>
      </c>
      <c r="I42" s="159"/>
    </row>
    <row r="44" spans="1:53" x14ac:dyDescent="0.2">
      <c r="B44" s="138"/>
      <c r="F44" s="160"/>
      <c r="G44" s="161"/>
      <c r="H44" s="161"/>
      <c r="I44" s="162"/>
    </row>
    <row r="45" spans="1:53" x14ac:dyDescent="0.2">
      <c r="F45" s="160"/>
      <c r="G45" s="161"/>
      <c r="H45" s="161"/>
      <c r="I45" s="162"/>
    </row>
    <row r="46" spans="1:53" x14ac:dyDescent="0.2">
      <c r="F46" s="160"/>
      <c r="G46" s="161"/>
      <c r="H46" s="161"/>
      <c r="I46" s="162"/>
    </row>
    <row r="47" spans="1:53" x14ac:dyDescent="0.2">
      <c r="F47" s="160"/>
      <c r="G47" s="161"/>
      <c r="H47" s="161"/>
      <c r="I47" s="162"/>
    </row>
    <row r="48" spans="1:53" x14ac:dyDescent="0.2">
      <c r="F48" s="160"/>
      <c r="G48" s="161"/>
      <c r="H48" s="161"/>
      <c r="I48" s="162"/>
    </row>
    <row r="49" spans="6:9" x14ac:dyDescent="0.2">
      <c r="F49" s="160"/>
      <c r="G49" s="161"/>
      <c r="H49" s="161"/>
      <c r="I49" s="162"/>
    </row>
    <row r="50" spans="6:9" x14ac:dyDescent="0.2">
      <c r="F50" s="160"/>
      <c r="G50" s="161"/>
      <c r="H50" s="161"/>
      <c r="I50" s="162"/>
    </row>
    <row r="51" spans="6:9" x14ac:dyDescent="0.2">
      <c r="F51" s="160"/>
      <c r="G51" s="161"/>
      <c r="H51" s="161"/>
      <c r="I51" s="162"/>
    </row>
    <row r="52" spans="6:9" x14ac:dyDescent="0.2">
      <c r="F52" s="160"/>
      <c r="G52" s="161"/>
      <c r="H52" s="161"/>
      <c r="I52" s="162"/>
    </row>
    <row r="53" spans="6:9" x14ac:dyDescent="0.2">
      <c r="F53" s="160"/>
      <c r="G53" s="161"/>
      <c r="H53" s="161"/>
      <c r="I53" s="162"/>
    </row>
    <row r="54" spans="6:9" x14ac:dyDescent="0.2">
      <c r="F54" s="160"/>
      <c r="G54" s="161"/>
      <c r="H54" s="161"/>
      <c r="I54" s="162"/>
    </row>
    <row r="55" spans="6:9" x14ac:dyDescent="0.2">
      <c r="F55" s="160"/>
      <c r="G55" s="161"/>
      <c r="H55" s="161"/>
      <c r="I55" s="162"/>
    </row>
    <row r="56" spans="6:9" x14ac:dyDescent="0.2">
      <c r="F56" s="160"/>
      <c r="G56" s="161"/>
      <c r="H56" s="161"/>
      <c r="I56" s="162"/>
    </row>
    <row r="57" spans="6:9" x14ac:dyDescent="0.2">
      <c r="F57" s="160"/>
      <c r="G57" s="161"/>
      <c r="H57" s="161"/>
      <c r="I57" s="162"/>
    </row>
    <row r="58" spans="6:9" x14ac:dyDescent="0.2">
      <c r="F58" s="160"/>
      <c r="G58" s="161"/>
      <c r="H58" s="161"/>
      <c r="I58" s="162"/>
    </row>
    <row r="59" spans="6:9" x14ac:dyDescent="0.2">
      <c r="F59" s="160"/>
      <c r="G59" s="161"/>
      <c r="H59" s="161"/>
      <c r="I59" s="162"/>
    </row>
    <row r="60" spans="6:9" x14ac:dyDescent="0.2">
      <c r="F60" s="160"/>
      <c r="G60" s="161"/>
      <c r="H60" s="161"/>
      <c r="I60" s="162"/>
    </row>
    <row r="61" spans="6:9" x14ac:dyDescent="0.2">
      <c r="F61" s="160"/>
      <c r="G61" s="161"/>
      <c r="H61" s="161"/>
      <c r="I61" s="162"/>
    </row>
    <row r="62" spans="6:9" x14ac:dyDescent="0.2">
      <c r="F62" s="160"/>
      <c r="G62" s="161"/>
      <c r="H62" s="161"/>
      <c r="I62" s="162"/>
    </row>
    <row r="63" spans="6:9" x14ac:dyDescent="0.2">
      <c r="F63" s="160"/>
      <c r="G63" s="161"/>
      <c r="H63" s="161"/>
      <c r="I63" s="162"/>
    </row>
    <row r="64" spans="6:9" x14ac:dyDescent="0.2">
      <c r="F64" s="160"/>
      <c r="G64" s="161"/>
      <c r="H64" s="161"/>
      <c r="I64" s="162"/>
    </row>
    <row r="65" spans="6:9" x14ac:dyDescent="0.2">
      <c r="F65" s="160"/>
      <c r="G65" s="161"/>
      <c r="H65" s="161"/>
      <c r="I65" s="162"/>
    </row>
    <row r="66" spans="6:9" x14ac:dyDescent="0.2">
      <c r="F66" s="160"/>
      <c r="G66" s="161"/>
      <c r="H66" s="161"/>
      <c r="I66" s="162"/>
    </row>
    <row r="67" spans="6:9" x14ac:dyDescent="0.2">
      <c r="F67" s="160"/>
      <c r="G67" s="161"/>
      <c r="H67" s="161"/>
      <c r="I67" s="162"/>
    </row>
    <row r="68" spans="6:9" x14ac:dyDescent="0.2">
      <c r="F68" s="160"/>
      <c r="G68" s="161"/>
      <c r="H68" s="161"/>
      <c r="I68" s="162"/>
    </row>
    <row r="69" spans="6:9" x14ac:dyDescent="0.2">
      <c r="F69" s="160"/>
      <c r="G69" s="161"/>
      <c r="H69" s="161"/>
      <c r="I69" s="162"/>
    </row>
    <row r="70" spans="6:9" x14ac:dyDescent="0.2">
      <c r="F70" s="160"/>
      <c r="G70" s="161"/>
      <c r="H70" s="161"/>
      <c r="I70" s="162"/>
    </row>
    <row r="71" spans="6:9" x14ac:dyDescent="0.2">
      <c r="F71" s="160"/>
      <c r="G71" s="161"/>
      <c r="H71" s="161"/>
      <c r="I71" s="162"/>
    </row>
    <row r="72" spans="6:9" x14ac:dyDescent="0.2">
      <c r="F72" s="160"/>
      <c r="G72" s="161"/>
      <c r="H72" s="161"/>
      <c r="I72" s="162"/>
    </row>
    <row r="73" spans="6:9" x14ac:dyDescent="0.2">
      <c r="F73" s="160"/>
      <c r="G73" s="161"/>
      <c r="H73" s="161"/>
      <c r="I73" s="162"/>
    </row>
    <row r="74" spans="6:9" x14ac:dyDescent="0.2">
      <c r="F74" s="160"/>
      <c r="G74" s="161"/>
      <c r="H74" s="161"/>
      <c r="I74" s="162"/>
    </row>
    <row r="75" spans="6:9" x14ac:dyDescent="0.2">
      <c r="F75" s="160"/>
      <c r="G75" s="161"/>
      <c r="H75" s="161"/>
      <c r="I75" s="162"/>
    </row>
    <row r="76" spans="6:9" x14ac:dyDescent="0.2">
      <c r="F76" s="160"/>
      <c r="G76" s="161"/>
      <c r="H76" s="161"/>
      <c r="I76" s="162"/>
    </row>
    <row r="77" spans="6:9" x14ac:dyDescent="0.2">
      <c r="F77" s="160"/>
      <c r="G77" s="161"/>
      <c r="H77" s="161"/>
      <c r="I77" s="162"/>
    </row>
    <row r="78" spans="6:9" x14ac:dyDescent="0.2">
      <c r="F78" s="160"/>
      <c r="G78" s="161"/>
      <c r="H78" s="161"/>
      <c r="I78" s="162"/>
    </row>
    <row r="79" spans="6:9" x14ac:dyDescent="0.2">
      <c r="F79" s="160"/>
      <c r="G79" s="161"/>
      <c r="H79" s="161"/>
      <c r="I79" s="162"/>
    </row>
    <row r="80" spans="6:9" x14ac:dyDescent="0.2">
      <c r="F80" s="160"/>
      <c r="G80" s="161"/>
      <c r="H80" s="161"/>
      <c r="I80" s="162"/>
    </row>
    <row r="81" spans="6:9" x14ac:dyDescent="0.2">
      <c r="F81" s="160"/>
      <c r="G81" s="161"/>
      <c r="H81" s="161"/>
      <c r="I81" s="162"/>
    </row>
    <row r="82" spans="6:9" x14ac:dyDescent="0.2">
      <c r="F82" s="160"/>
      <c r="G82" s="161"/>
      <c r="H82" s="161"/>
      <c r="I82" s="162"/>
    </row>
    <row r="83" spans="6:9" x14ac:dyDescent="0.2">
      <c r="F83" s="160"/>
      <c r="G83" s="161"/>
      <c r="H83" s="161"/>
      <c r="I83" s="162"/>
    </row>
    <row r="84" spans="6:9" x14ac:dyDescent="0.2">
      <c r="F84" s="160"/>
      <c r="G84" s="161"/>
      <c r="H84" s="161"/>
      <c r="I84" s="162"/>
    </row>
    <row r="85" spans="6:9" x14ac:dyDescent="0.2">
      <c r="F85" s="160"/>
      <c r="G85" s="161"/>
      <c r="H85" s="161"/>
      <c r="I85" s="162"/>
    </row>
    <row r="86" spans="6:9" x14ac:dyDescent="0.2">
      <c r="F86" s="160"/>
      <c r="G86" s="161"/>
      <c r="H86" s="161"/>
      <c r="I86" s="162"/>
    </row>
    <row r="87" spans="6:9" x14ac:dyDescent="0.2">
      <c r="F87" s="160"/>
      <c r="G87" s="161"/>
      <c r="H87" s="161"/>
      <c r="I87" s="162"/>
    </row>
    <row r="88" spans="6:9" x14ac:dyDescent="0.2">
      <c r="F88" s="160"/>
      <c r="G88" s="161"/>
      <c r="H88" s="161"/>
      <c r="I88" s="162"/>
    </row>
    <row r="89" spans="6:9" x14ac:dyDescent="0.2">
      <c r="F89" s="160"/>
      <c r="G89" s="161"/>
      <c r="H89" s="161"/>
      <c r="I89" s="162"/>
    </row>
    <row r="90" spans="6:9" x14ac:dyDescent="0.2">
      <c r="F90" s="160"/>
      <c r="G90" s="161"/>
      <c r="H90" s="161"/>
      <c r="I90" s="162"/>
    </row>
    <row r="91" spans="6:9" x14ac:dyDescent="0.2">
      <c r="F91" s="160"/>
      <c r="G91" s="161"/>
      <c r="H91" s="161"/>
      <c r="I91" s="162"/>
    </row>
    <row r="92" spans="6:9" x14ac:dyDescent="0.2">
      <c r="F92" s="160"/>
      <c r="G92" s="161"/>
      <c r="H92" s="161"/>
      <c r="I92" s="162"/>
    </row>
    <row r="93" spans="6:9" x14ac:dyDescent="0.2">
      <c r="F93" s="160"/>
      <c r="G93" s="161"/>
      <c r="H93" s="161"/>
      <c r="I93" s="162"/>
    </row>
  </sheetData>
  <mergeCells count="4">
    <mergeCell ref="A1:B1"/>
    <mergeCell ref="A2:B2"/>
    <mergeCell ref="G2:I2"/>
    <mergeCell ref="H42:I4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74"/>
  <sheetViews>
    <sheetView showGridLines="0" showZeros="0" zoomScaleNormal="100" workbookViewId="0">
      <selection activeCell="A201" sqref="A201:IV203"/>
    </sheetView>
  </sheetViews>
  <sheetFormatPr defaultRowHeight="12.75" x14ac:dyDescent="0.2"/>
  <cols>
    <col min="1" max="1" width="4.42578125" style="164" customWidth="1"/>
    <col min="2" max="2" width="11.5703125" style="164" customWidth="1"/>
    <col min="3" max="3" width="40.42578125" style="164" customWidth="1"/>
    <col min="4" max="4" width="5.5703125" style="164" customWidth="1"/>
    <col min="5" max="5" width="8.5703125" style="216" customWidth="1"/>
    <col min="6" max="6" width="9.85546875" style="164" customWidth="1"/>
    <col min="7" max="7" width="13.85546875" style="164" customWidth="1"/>
    <col min="8" max="11" width="9.140625" style="164"/>
    <col min="12" max="12" width="75.42578125" style="164" customWidth="1"/>
    <col min="13" max="13" width="45.28515625" style="164" customWidth="1"/>
    <col min="14" max="16384" width="9.140625" style="164"/>
  </cols>
  <sheetData>
    <row r="1" spans="1:104" ht="15.75" x14ac:dyDescent="0.25">
      <c r="A1" s="163" t="s">
        <v>69</v>
      </c>
      <c r="B1" s="163"/>
      <c r="C1" s="163"/>
      <c r="D1" s="163"/>
      <c r="E1" s="163"/>
      <c r="F1" s="163"/>
      <c r="G1" s="163"/>
    </row>
    <row r="2" spans="1:104" ht="14.25" customHeight="1" thickBot="1" x14ac:dyDescent="0.25">
      <c r="A2" s="165"/>
      <c r="B2" s="166"/>
      <c r="C2" s="167"/>
      <c r="D2" s="167"/>
      <c r="E2" s="168"/>
      <c r="F2" s="167"/>
      <c r="G2" s="167"/>
    </row>
    <row r="3" spans="1:104" ht="13.5" thickTop="1" x14ac:dyDescent="0.2">
      <c r="A3" s="105" t="s">
        <v>45</v>
      </c>
      <c r="B3" s="106"/>
      <c r="C3" s="107" t="str">
        <f>CONCATENATE(cislostavby," ",nazevstavby)</f>
        <v>G1530/06/2 ZŠ Kuldova 38,Brno křídlo Šámalova</v>
      </c>
      <c r="D3" s="108"/>
      <c r="E3" s="169" t="s">
        <v>58</v>
      </c>
      <c r="F3" s="170" t="str">
        <f>Rekapitulace!H1</f>
        <v>G1530/06/2</v>
      </c>
      <c r="G3" s="171"/>
    </row>
    <row r="4" spans="1:104" ht="13.5" thickBot="1" x14ac:dyDescent="0.25">
      <c r="A4" s="172" t="s">
        <v>47</v>
      </c>
      <c r="B4" s="114"/>
      <c r="C4" s="115" t="str">
        <f>CONCATENATE(cisloobjektu," ",nazevobjektu)</f>
        <v>SO 01 oprava sociálního zařízení - křídlo Šámalova</v>
      </c>
      <c r="D4" s="116"/>
      <c r="E4" s="173" t="str">
        <f>Rekapitulace!G2</f>
        <v>oprava sociálního zařízení křídlo Šámalova</v>
      </c>
      <c r="F4" s="174"/>
      <c r="G4" s="175"/>
    </row>
    <row r="5" spans="1:104" ht="13.5" thickTop="1" x14ac:dyDescent="0.2">
      <c r="A5" s="176"/>
      <c r="B5" s="165"/>
      <c r="C5" s="165"/>
      <c r="D5" s="165"/>
      <c r="E5" s="177"/>
      <c r="F5" s="165"/>
      <c r="G5" s="178"/>
    </row>
    <row r="6" spans="1:104" x14ac:dyDescent="0.2">
      <c r="A6" s="179" t="s">
        <v>59</v>
      </c>
      <c r="B6" s="180" t="s">
        <v>60</v>
      </c>
      <c r="C6" s="180" t="s">
        <v>61</v>
      </c>
      <c r="D6" s="180" t="s">
        <v>62</v>
      </c>
      <c r="E6" s="181" t="s">
        <v>63</v>
      </c>
      <c r="F6" s="180" t="s">
        <v>64</v>
      </c>
      <c r="G6" s="182" t="s">
        <v>65</v>
      </c>
    </row>
    <row r="7" spans="1:104" x14ac:dyDescent="0.2">
      <c r="A7" s="183" t="s">
        <v>66</v>
      </c>
      <c r="B7" s="184" t="s">
        <v>75</v>
      </c>
      <c r="C7" s="185" t="s">
        <v>76</v>
      </c>
      <c r="D7" s="186"/>
      <c r="E7" s="187"/>
      <c r="F7" s="187"/>
      <c r="G7" s="188"/>
      <c r="H7" s="189"/>
      <c r="I7" s="189"/>
      <c r="O7" s="190">
        <v>1</v>
      </c>
    </row>
    <row r="8" spans="1:104" ht="22.5" x14ac:dyDescent="0.2">
      <c r="A8" s="191">
        <v>1</v>
      </c>
      <c r="B8" s="192" t="s">
        <v>77</v>
      </c>
      <c r="C8" s="193" t="s">
        <v>78</v>
      </c>
      <c r="D8" s="194" t="s">
        <v>79</v>
      </c>
      <c r="E8" s="195">
        <v>1</v>
      </c>
      <c r="F8" s="195">
        <v>0</v>
      </c>
      <c r="G8" s="196">
        <f>E8*F8</f>
        <v>0</v>
      </c>
      <c r="O8" s="190">
        <v>2</v>
      </c>
      <c r="AA8" s="164">
        <v>12</v>
      </c>
      <c r="AB8" s="164">
        <v>0</v>
      </c>
      <c r="AC8" s="164">
        <v>1</v>
      </c>
      <c r="AZ8" s="164">
        <v>1</v>
      </c>
      <c r="BA8" s="164">
        <f>IF(AZ8=1,G8,0)</f>
        <v>0</v>
      </c>
      <c r="BB8" s="164">
        <f>IF(AZ8=2,G8,0)</f>
        <v>0</v>
      </c>
      <c r="BC8" s="164">
        <f>IF(AZ8=3,G8,0)</f>
        <v>0</v>
      </c>
      <c r="BD8" s="164">
        <f>IF(AZ8=4,G8,0)</f>
        <v>0</v>
      </c>
      <c r="BE8" s="164">
        <f>IF(AZ8=5,G8,0)</f>
        <v>0</v>
      </c>
      <c r="CA8" s="197">
        <v>12</v>
      </c>
      <c r="CB8" s="197">
        <v>0</v>
      </c>
      <c r="CZ8" s="164">
        <v>0</v>
      </c>
    </row>
    <row r="9" spans="1:104" x14ac:dyDescent="0.2">
      <c r="A9" s="206"/>
      <c r="B9" s="207" t="s">
        <v>67</v>
      </c>
      <c r="C9" s="208" t="str">
        <f>CONCATENATE(B7," ",C7)</f>
        <v>0 Přípravné a pomocné práce</v>
      </c>
      <c r="D9" s="209"/>
      <c r="E9" s="210"/>
      <c r="F9" s="211"/>
      <c r="G9" s="212">
        <f>SUM(G7:G8)</f>
        <v>0</v>
      </c>
      <c r="O9" s="190">
        <v>4</v>
      </c>
      <c r="BA9" s="213">
        <f>SUM(BA7:BA8)</f>
        <v>0</v>
      </c>
      <c r="BB9" s="213">
        <f>SUM(BB7:BB8)</f>
        <v>0</v>
      </c>
      <c r="BC9" s="213">
        <f>SUM(BC7:BC8)</f>
        <v>0</v>
      </c>
      <c r="BD9" s="213">
        <f>SUM(BD7:BD8)</f>
        <v>0</v>
      </c>
      <c r="BE9" s="213">
        <f>SUM(BE7:BE8)</f>
        <v>0</v>
      </c>
    </row>
    <row r="10" spans="1:104" x14ac:dyDescent="0.2">
      <c r="A10" s="183" t="s">
        <v>66</v>
      </c>
      <c r="B10" s="184" t="s">
        <v>80</v>
      </c>
      <c r="C10" s="185" t="s">
        <v>81</v>
      </c>
      <c r="D10" s="186"/>
      <c r="E10" s="187"/>
      <c r="F10" s="187"/>
      <c r="G10" s="188"/>
      <c r="H10" s="189"/>
      <c r="I10" s="189"/>
      <c r="O10" s="190">
        <v>1</v>
      </c>
    </row>
    <row r="11" spans="1:104" ht="22.5" x14ac:dyDescent="0.2">
      <c r="A11" s="191">
        <v>2</v>
      </c>
      <c r="B11" s="192" t="s">
        <v>82</v>
      </c>
      <c r="C11" s="193" t="s">
        <v>83</v>
      </c>
      <c r="D11" s="194" t="s">
        <v>84</v>
      </c>
      <c r="E11" s="195">
        <v>3</v>
      </c>
      <c r="F11" s="195">
        <v>0</v>
      </c>
      <c r="G11" s="196">
        <f>E11*F11</f>
        <v>0</v>
      </c>
      <c r="O11" s="190">
        <v>2</v>
      </c>
      <c r="AA11" s="164">
        <v>1</v>
      </c>
      <c r="AB11" s="164">
        <v>1</v>
      </c>
      <c r="AC11" s="164">
        <v>1</v>
      </c>
      <c r="AZ11" s="164">
        <v>1</v>
      </c>
      <c r="BA11" s="164">
        <f>IF(AZ11=1,G11,0)</f>
        <v>0</v>
      </c>
      <c r="BB11" s="164">
        <f>IF(AZ11=2,G11,0)</f>
        <v>0</v>
      </c>
      <c r="BC11" s="164">
        <f>IF(AZ11=3,G11,0)</f>
        <v>0</v>
      </c>
      <c r="BD11" s="164">
        <f>IF(AZ11=4,G11,0)</f>
        <v>0</v>
      </c>
      <c r="BE11" s="164">
        <f>IF(AZ11=5,G11,0)</f>
        <v>0</v>
      </c>
      <c r="CA11" s="197">
        <v>1</v>
      </c>
      <c r="CB11" s="197">
        <v>1</v>
      </c>
      <c r="CZ11" s="164">
        <v>7.0599999999999996E-2</v>
      </c>
    </row>
    <row r="12" spans="1:104" ht="22.5" x14ac:dyDescent="0.2">
      <c r="A12" s="191">
        <v>3</v>
      </c>
      <c r="B12" s="192" t="s">
        <v>85</v>
      </c>
      <c r="C12" s="193" t="s">
        <v>86</v>
      </c>
      <c r="D12" s="194" t="s">
        <v>84</v>
      </c>
      <c r="E12" s="195">
        <v>8.6</v>
      </c>
      <c r="F12" s="195">
        <v>0</v>
      </c>
      <c r="G12" s="196">
        <f>E12*F12</f>
        <v>0</v>
      </c>
      <c r="O12" s="190">
        <v>2</v>
      </c>
      <c r="AA12" s="164">
        <v>1</v>
      </c>
      <c r="AB12" s="164">
        <v>1</v>
      </c>
      <c r="AC12" s="164">
        <v>1</v>
      </c>
      <c r="AZ12" s="164">
        <v>1</v>
      </c>
      <c r="BA12" s="164">
        <f>IF(AZ12=1,G12,0)</f>
        <v>0</v>
      </c>
      <c r="BB12" s="164">
        <f>IF(AZ12=2,G12,0)</f>
        <v>0</v>
      </c>
      <c r="BC12" s="164">
        <f>IF(AZ12=3,G12,0)</f>
        <v>0</v>
      </c>
      <c r="BD12" s="164">
        <f>IF(AZ12=4,G12,0)</f>
        <v>0</v>
      </c>
      <c r="BE12" s="164">
        <f>IF(AZ12=5,G12,0)</f>
        <v>0</v>
      </c>
      <c r="CA12" s="197">
        <v>1</v>
      </c>
      <c r="CB12" s="197">
        <v>1</v>
      </c>
      <c r="CZ12" s="164">
        <v>0.1055</v>
      </c>
    </row>
    <row r="13" spans="1:104" x14ac:dyDescent="0.2">
      <c r="A13" s="191">
        <v>4</v>
      </c>
      <c r="B13" s="192" t="s">
        <v>87</v>
      </c>
      <c r="C13" s="193" t="s">
        <v>88</v>
      </c>
      <c r="D13" s="194" t="s">
        <v>84</v>
      </c>
      <c r="E13" s="195">
        <v>6</v>
      </c>
      <c r="F13" s="195">
        <v>0</v>
      </c>
      <c r="G13" s="196">
        <f>E13*F13</f>
        <v>0</v>
      </c>
      <c r="O13" s="190">
        <v>2</v>
      </c>
      <c r="AA13" s="164">
        <v>1</v>
      </c>
      <c r="AB13" s="164">
        <v>1</v>
      </c>
      <c r="AC13" s="164">
        <v>1</v>
      </c>
      <c r="AZ13" s="164">
        <v>1</v>
      </c>
      <c r="BA13" s="164">
        <f>IF(AZ13=1,G13,0)</f>
        <v>0</v>
      </c>
      <c r="BB13" s="164">
        <f>IF(AZ13=2,G13,0)</f>
        <v>0</v>
      </c>
      <c r="BC13" s="164">
        <f>IF(AZ13=3,G13,0)</f>
        <v>0</v>
      </c>
      <c r="BD13" s="164">
        <f>IF(AZ13=4,G13,0)</f>
        <v>0</v>
      </c>
      <c r="BE13" s="164">
        <f>IF(AZ13=5,G13,0)</f>
        <v>0</v>
      </c>
      <c r="CA13" s="197">
        <v>1</v>
      </c>
      <c r="CB13" s="197">
        <v>1</v>
      </c>
      <c r="CZ13" s="164">
        <v>0.1055</v>
      </c>
    </row>
    <row r="14" spans="1:104" ht="22.5" x14ac:dyDescent="0.2">
      <c r="A14" s="191">
        <v>5</v>
      </c>
      <c r="B14" s="192" t="s">
        <v>89</v>
      </c>
      <c r="C14" s="193" t="s">
        <v>90</v>
      </c>
      <c r="D14" s="194" t="s">
        <v>84</v>
      </c>
      <c r="E14" s="195">
        <v>5.8</v>
      </c>
      <c r="F14" s="195">
        <v>0</v>
      </c>
      <c r="G14" s="196">
        <f>E14*F14</f>
        <v>0</v>
      </c>
      <c r="O14" s="190">
        <v>2</v>
      </c>
      <c r="AA14" s="164">
        <v>1</v>
      </c>
      <c r="AB14" s="164">
        <v>1</v>
      </c>
      <c r="AC14" s="164">
        <v>1</v>
      </c>
      <c r="AZ14" s="164">
        <v>1</v>
      </c>
      <c r="BA14" s="164">
        <f>IF(AZ14=1,G14,0)</f>
        <v>0</v>
      </c>
      <c r="BB14" s="164">
        <f>IF(AZ14=2,G14,0)</f>
        <v>0</v>
      </c>
      <c r="BC14" s="164">
        <f>IF(AZ14=3,G14,0)</f>
        <v>0</v>
      </c>
      <c r="BD14" s="164">
        <f>IF(AZ14=4,G14,0)</f>
        <v>0</v>
      </c>
      <c r="BE14" s="164">
        <f>IF(AZ14=5,G14,0)</f>
        <v>0</v>
      </c>
      <c r="CA14" s="197">
        <v>1</v>
      </c>
      <c r="CB14" s="197">
        <v>1</v>
      </c>
      <c r="CZ14" s="164">
        <v>2.5909999999999999E-2</v>
      </c>
    </row>
    <row r="15" spans="1:104" x14ac:dyDescent="0.2">
      <c r="A15" s="191">
        <v>6</v>
      </c>
      <c r="B15" s="192" t="s">
        <v>91</v>
      </c>
      <c r="C15" s="193" t="s">
        <v>92</v>
      </c>
      <c r="D15" s="194" t="s">
        <v>84</v>
      </c>
      <c r="E15" s="195">
        <v>8.6</v>
      </c>
      <c r="F15" s="195">
        <v>0</v>
      </c>
      <c r="G15" s="196">
        <f>E15*F15</f>
        <v>0</v>
      </c>
      <c r="O15" s="190">
        <v>2</v>
      </c>
      <c r="AA15" s="164">
        <v>1</v>
      </c>
      <c r="AB15" s="164">
        <v>1</v>
      </c>
      <c r="AC15" s="164">
        <v>1</v>
      </c>
      <c r="AZ15" s="164">
        <v>1</v>
      </c>
      <c r="BA15" s="164">
        <f>IF(AZ15=1,G15,0)</f>
        <v>0</v>
      </c>
      <c r="BB15" s="164">
        <f>IF(AZ15=2,G15,0)</f>
        <v>0</v>
      </c>
      <c r="BC15" s="164">
        <f>IF(AZ15=3,G15,0)</f>
        <v>0</v>
      </c>
      <c r="BD15" s="164">
        <f>IF(AZ15=4,G15,0)</f>
        <v>0</v>
      </c>
      <c r="BE15" s="164">
        <f>IF(AZ15=5,G15,0)</f>
        <v>0</v>
      </c>
      <c r="CA15" s="197">
        <v>1</v>
      </c>
      <c r="CB15" s="197">
        <v>1</v>
      </c>
      <c r="CZ15" s="164">
        <v>0.10471</v>
      </c>
    </row>
    <row r="16" spans="1:104" x14ac:dyDescent="0.2">
      <c r="A16" s="206"/>
      <c r="B16" s="207" t="s">
        <v>67</v>
      </c>
      <c r="C16" s="208" t="str">
        <f>CONCATENATE(B10," ",C10)</f>
        <v>3 Svislé a kompletní konstrukce</v>
      </c>
      <c r="D16" s="209"/>
      <c r="E16" s="210"/>
      <c r="F16" s="211"/>
      <c r="G16" s="212">
        <f>SUM(G10:G15)</f>
        <v>0</v>
      </c>
      <c r="O16" s="190">
        <v>4</v>
      </c>
      <c r="BA16" s="213">
        <f>SUM(BA10:BA15)</f>
        <v>0</v>
      </c>
      <c r="BB16" s="213">
        <f>SUM(BB10:BB15)</f>
        <v>0</v>
      </c>
      <c r="BC16" s="213">
        <f>SUM(BC10:BC15)</f>
        <v>0</v>
      </c>
      <c r="BD16" s="213">
        <f>SUM(BD10:BD15)</f>
        <v>0</v>
      </c>
      <c r="BE16" s="213">
        <f>SUM(BE10:BE15)</f>
        <v>0</v>
      </c>
    </row>
    <row r="17" spans="1:104" x14ac:dyDescent="0.2">
      <c r="A17" s="183" t="s">
        <v>66</v>
      </c>
      <c r="B17" s="184" t="s">
        <v>93</v>
      </c>
      <c r="C17" s="185" t="s">
        <v>94</v>
      </c>
      <c r="D17" s="186"/>
      <c r="E17" s="187"/>
      <c r="F17" s="187"/>
      <c r="G17" s="188"/>
      <c r="H17" s="189"/>
      <c r="I17" s="189"/>
      <c r="O17" s="190">
        <v>1</v>
      </c>
    </row>
    <row r="18" spans="1:104" x14ac:dyDescent="0.2">
      <c r="A18" s="191">
        <v>7</v>
      </c>
      <c r="B18" s="192" t="s">
        <v>95</v>
      </c>
      <c r="C18" s="193" t="s">
        <v>96</v>
      </c>
      <c r="D18" s="194" t="s">
        <v>84</v>
      </c>
      <c r="E18" s="195">
        <v>18</v>
      </c>
      <c r="F18" s="195">
        <v>0</v>
      </c>
      <c r="G18" s="196">
        <f>E18*F18</f>
        <v>0</v>
      </c>
      <c r="O18" s="190">
        <v>2</v>
      </c>
      <c r="AA18" s="164">
        <v>1</v>
      </c>
      <c r="AB18" s="164">
        <v>1</v>
      </c>
      <c r="AC18" s="164">
        <v>1</v>
      </c>
      <c r="AZ18" s="164">
        <v>1</v>
      </c>
      <c r="BA18" s="164">
        <f>IF(AZ18=1,G18,0)</f>
        <v>0</v>
      </c>
      <c r="BB18" s="164">
        <f>IF(AZ18=2,G18,0)</f>
        <v>0</v>
      </c>
      <c r="BC18" s="164">
        <f>IF(AZ18=3,G18,0)</f>
        <v>0</v>
      </c>
      <c r="BD18" s="164">
        <f>IF(AZ18=4,G18,0)</f>
        <v>0</v>
      </c>
      <c r="BE18" s="164">
        <f>IF(AZ18=5,G18,0)</f>
        <v>0</v>
      </c>
      <c r="CA18" s="197">
        <v>1</v>
      </c>
      <c r="CB18" s="197">
        <v>1</v>
      </c>
      <c r="CZ18" s="164">
        <v>1.6000000000000001E-4</v>
      </c>
    </row>
    <row r="19" spans="1:104" x14ac:dyDescent="0.2">
      <c r="A19" s="191">
        <v>8</v>
      </c>
      <c r="B19" s="192" t="s">
        <v>97</v>
      </c>
      <c r="C19" s="193" t="s">
        <v>98</v>
      </c>
      <c r="D19" s="194" t="s">
        <v>99</v>
      </c>
      <c r="E19" s="195">
        <v>18</v>
      </c>
      <c r="F19" s="195">
        <v>0</v>
      </c>
      <c r="G19" s="196">
        <f>E19*F19</f>
        <v>0</v>
      </c>
      <c r="O19" s="190">
        <v>2</v>
      </c>
      <c r="AA19" s="164">
        <v>1</v>
      </c>
      <c r="AB19" s="164">
        <v>1</v>
      </c>
      <c r="AC19" s="164">
        <v>1</v>
      </c>
      <c r="AZ19" s="164">
        <v>1</v>
      </c>
      <c r="BA19" s="164">
        <f>IF(AZ19=1,G19,0)</f>
        <v>0</v>
      </c>
      <c r="BB19" s="164">
        <f>IF(AZ19=2,G19,0)</f>
        <v>0</v>
      </c>
      <c r="BC19" s="164">
        <f>IF(AZ19=3,G19,0)</f>
        <v>0</v>
      </c>
      <c r="BD19" s="164">
        <f>IF(AZ19=4,G19,0)</f>
        <v>0</v>
      </c>
      <c r="BE19" s="164">
        <f>IF(AZ19=5,G19,0)</f>
        <v>0</v>
      </c>
      <c r="CA19" s="197">
        <v>1</v>
      </c>
      <c r="CB19" s="197">
        <v>1</v>
      </c>
      <c r="CZ19" s="164">
        <v>1.56E-3</v>
      </c>
    </row>
    <row r="20" spans="1:104" x14ac:dyDescent="0.2">
      <c r="A20" s="191">
        <v>9</v>
      </c>
      <c r="B20" s="192" t="s">
        <v>100</v>
      </c>
      <c r="C20" s="193" t="s">
        <v>101</v>
      </c>
      <c r="D20" s="194" t="s">
        <v>99</v>
      </c>
      <c r="E20" s="195">
        <v>25</v>
      </c>
      <c r="F20" s="195">
        <v>0</v>
      </c>
      <c r="G20" s="196">
        <f>E20*F20</f>
        <v>0</v>
      </c>
      <c r="O20" s="190">
        <v>2</v>
      </c>
      <c r="AA20" s="164">
        <v>1</v>
      </c>
      <c r="AB20" s="164">
        <v>1</v>
      </c>
      <c r="AC20" s="164">
        <v>1</v>
      </c>
      <c r="AZ20" s="164">
        <v>1</v>
      </c>
      <c r="BA20" s="164">
        <f>IF(AZ20=1,G20,0)</f>
        <v>0</v>
      </c>
      <c r="BB20" s="164">
        <f>IF(AZ20=2,G20,0)</f>
        <v>0</v>
      </c>
      <c r="BC20" s="164">
        <f>IF(AZ20=3,G20,0)</f>
        <v>0</v>
      </c>
      <c r="BD20" s="164">
        <f>IF(AZ20=4,G20,0)</f>
        <v>0</v>
      </c>
      <c r="BE20" s="164">
        <f>IF(AZ20=5,G20,0)</f>
        <v>0</v>
      </c>
      <c r="CA20" s="197">
        <v>1</v>
      </c>
      <c r="CB20" s="197">
        <v>1</v>
      </c>
      <c r="CZ20" s="164">
        <v>1.7330000000000002E-2</v>
      </c>
    </row>
    <row r="21" spans="1:104" x14ac:dyDescent="0.2">
      <c r="A21" s="191">
        <v>10</v>
      </c>
      <c r="B21" s="192" t="s">
        <v>102</v>
      </c>
      <c r="C21" s="193" t="s">
        <v>103</v>
      </c>
      <c r="D21" s="194" t="s">
        <v>99</v>
      </c>
      <c r="E21" s="195">
        <v>20</v>
      </c>
      <c r="F21" s="195">
        <v>0</v>
      </c>
      <c r="G21" s="196">
        <f>E21*F21</f>
        <v>0</v>
      </c>
      <c r="O21" s="190">
        <v>2</v>
      </c>
      <c r="AA21" s="164">
        <v>1</v>
      </c>
      <c r="AB21" s="164">
        <v>1</v>
      </c>
      <c r="AC21" s="164">
        <v>1</v>
      </c>
      <c r="AZ21" s="164">
        <v>1</v>
      </c>
      <c r="BA21" s="164">
        <f>IF(AZ21=1,G21,0)</f>
        <v>0</v>
      </c>
      <c r="BB21" s="164">
        <f>IF(AZ21=2,G21,0)</f>
        <v>0</v>
      </c>
      <c r="BC21" s="164">
        <f>IF(AZ21=3,G21,0)</f>
        <v>0</v>
      </c>
      <c r="BD21" s="164">
        <f>IF(AZ21=4,G21,0)</f>
        <v>0</v>
      </c>
      <c r="BE21" s="164">
        <f>IF(AZ21=5,G21,0)</f>
        <v>0</v>
      </c>
      <c r="CA21" s="197">
        <v>1</v>
      </c>
      <c r="CB21" s="197">
        <v>1</v>
      </c>
      <c r="CZ21" s="164">
        <v>3.7130000000000003E-2</v>
      </c>
    </row>
    <row r="22" spans="1:104" x14ac:dyDescent="0.2">
      <c r="A22" s="191">
        <v>11</v>
      </c>
      <c r="B22" s="192" t="s">
        <v>104</v>
      </c>
      <c r="C22" s="193" t="s">
        <v>105</v>
      </c>
      <c r="D22" s="194" t="s">
        <v>99</v>
      </c>
      <c r="E22" s="195">
        <v>4</v>
      </c>
      <c r="F22" s="195">
        <v>0</v>
      </c>
      <c r="G22" s="196">
        <f>E22*F22</f>
        <v>0</v>
      </c>
      <c r="O22" s="190">
        <v>2</v>
      </c>
      <c r="AA22" s="164">
        <v>1</v>
      </c>
      <c r="AB22" s="164">
        <v>1</v>
      </c>
      <c r="AC22" s="164">
        <v>1</v>
      </c>
      <c r="AZ22" s="164">
        <v>1</v>
      </c>
      <c r="BA22" s="164">
        <f>IF(AZ22=1,G22,0)</f>
        <v>0</v>
      </c>
      <c r="BB22" s="164">
        <f>IF(AZ22=2,G22,0)</f>
        <v>0</v>
      </c>
      <c r="BC22" s="164">
        <f>IF(AZ22=3,G22,0)</f>
        <v>0</v>
      </c>
      <c r="BD22" s="164">
        <f>IF(AZ22=4,G22,0)</f>
        <v>0</v>
      </c>
      <c r="BE22" s="164">
        <f>IF(AZ22=5,G22,0)</f>
        <v>0</v>
      </c>
      <c r="CA22" s="197">
        <v>1</v>
      </c>
      <c r="CB22" s="197">
        <v>1</v>
      </c>
      <c r="CZ22" s="164">
        <v>3.7130000000000003E-2</v>
      </c>
    </row>
    <row r="23" spans="1:104" ht="22.5" x14ac:dyDescent="0.2">
      <c r="A23" s="191">
        <v>12</v>
      </c>
      <c r="B23" s="192" t="s">
        <v>106</v>
      </c>
      <c r="C23" s="193" t="s">
        <v>107</v>
      </c>
      <c r="D23" s="194" t="s">
        <v>84</v>
      </c>
      <c r="E23" s="195">
        <v>26</v>
      </c>
      <c r="F23" s="195">
        <v>0</v>
      </c>
      <c r="G23" s="196">
        <f>E23*F23</f>
        <v>0</v>
      </c>
      <c r="O23" s="190">
        <v>2</v>
      </c>
      <c r="AA23" s="164">
        <v>1</v>
      </c>
      <c r="AB23" s="164">
        <v>0</v>
      </c>
      <c r="AC23" s="164">
        <v>0</v>
      </c>
      <c r="AZ23" s="164">
        <v>1</v>
      </c>
      <c r="BA23" s="164">
        <f>IF(AZ23=1,G23,0)</f>
        <v>0</v>
      </c>
      <c r="BB23" s="164">
        <f>IF(AZ23=2,G23,0)</f>
        <v>0</v>
      </c>
      <c r="BC23" s="164">
        <f>IF(AZ23=3,G23,0)</f>
        <v>0</v>
      </c>
      <c r="BD23" s="164">
        <f>IF(AZ23=4,G23,0)</f>
        <v>0</v>
      </c>
      <c r="BE23" s="164">
        <f>IF(AZ23=5,G23,0)</f>
        <v>0</v>
      </c>
      <c r="CA23" s="197">
        <v>1</v>
      </c>
      <c r="CB23" s="197">
        <v>0</v>
      </c>
      <c r="CZ23" s="164">
        <v>4.7660000000000001E-2</v>
      </c>
    </row>
    <row r="24" spans="1:104" x14ac:dyDescent="0.2">
      <c r="A24" s="191">
        <v>13</v>
      </c>
      <c r="B24" s="192" t="s">
        <v>108</v>
      </c>
      <c r="C24" s="193" t="s">
        <v>109</v>
      </c>
      <c r="D24" s="194" t="s">
        <v>84</v>
      </c>
      <c r="E24" s="195">
        <v>18</v>
      </c>
      <c r="F24" s="195">
        <v>0</v>
      </c>
      <c r="G24" s="196">
        <f>E24*F24</f>
        <v>0</v>
      </c>
      <c r="O24" s="190">
        <v>2</v>
      </c>
      <c r="AA24" s="164">
        <v>1</v>
      </c>
      <c r="AB24" s="164">
        <v>1</v>
      </c>
      <c r="AC24" s="164">
        <v>1</v>
      </c>
      <c r="AZ24" s="164">
        <v>1</v>
      </c>
      <c r="BA24" s="164">
        <f>IF(AZ24=1,G24,0)</f>
        <v>0</v>
      </c>
      <c r="BB24" s="164">
        <f>IF(AZ24=2,G24,0)</f>
        <v>0</v>
      </c>
      <c r="BC24" s="164">
        <f>IF(AZ24=3,G24,0)</f>
        <v>0</v>
      </c>
      <c r="BD24" s="164">
        <f>IF(AZ24=4,G24,0)</f>
        <v>0</v>
      </c>
      <c r="BE24" s="164">
        <f>IF(AZ24=5,G24,0)</f>
        <v>0</v>
      </c>
      <c r="CA24" s="197">
        <v>1</v>
      </c>
      <c r="CB24" s="197">
        <v>1</v>
      </c>
      <c r="CZ24" s="164">
        <v>4.0000000000000001E-3</v>
      </c>
    </row>
    <row r="25" spans="1:104" x14ac:dyDescent="0.2">
      <c r="A25" s="191">
        <v>14</v>
      </c>
      <c r="B25" s="192" t="s">
        <v>110</v>
      </c>
      <c r="C25" s="193" t="s">
        <v>111</v>
      </c>
      <c r="D25" s="194" t="s">
        <v>84</v>
      </c>
      <c r="E25" s="195">
        <v>94</v>
      </c>
      <c r="F25" s="195">
        <v>0</v>
      </c>
      <c r="G25" s="196">
        <f>E25*F25</f>
        <v>0</v>
      </c>
      <c r="O25" s="190">
        <v>2</v>
      </c>
      <c r="AA25" s="164">
        <v>1</v>
      </c>
      <c r="AB25" s="164">
        <v>1</v>
      </c>
      <c r="AC25" s="164">
        <v>1</v>
      </c>
      <c r="AZ25" s="164">
        <v>1</v>
      </c>
      <c r="BA25" s="164">
        <f>IF(AZ25=1,G25,0)</f>
        <v>0</v>
      </c>
      <c r="BB25" s="164">
        <f>IF(AZ25=2,G25,0)</f>
        <v>0</v>
      </c>
      <c r="BC25" s="164">
        <f>IF(AZ25=3,G25,0)</f>
        <v>0</v>
      </c>
      <c r="BD25" s="164">
        <f>IF(AZ25=4,G25,0)</f>
        <v>0</v>
      </c>
      <c r="BE25" s="164">
        <f>IF(AZ25=5,G25,0)</f>
        <v>0</v>
      </c>
      <c r="CA25" s="197">
        <v>1</v>
      </c>
      <c r="CB25" s="197">
        <v>1</v>
      </c>
      <c r="CZ25" s="164">
        <v>2.2000000000000001E-3</v>
      </c>
    </row>
    <row r="26" spans="1:104" x14ac:dyDescent="0.2">
      <c r="A26" s="191">
        <v>15</v>
      </c>
      <c r="B26" s="192" t="s">
        <v>112</v>
      </c>
      <c r="C26" s="193" t="s">
        <v>113</v>
      </c>
      <c r="D26" s="194" t="s">
        <v>84</v>
      </c>
      <c r="E26" s="195">
        <v>18</v>
      </c>
      <c r="F26" s="195">
        <v>0</v>
      </c>
      <c r="G26" s="196">
        <f>E26*F26</f>
        <v>0</v>
      </c>
      <c r="O26" s="190">
        <v>2</v>
      </c>
      <c r="AA26" s="164">
        <v>1</v>
      </c>
      <c r="AB26" s="164">
        <v>1</v>
      </c>
      <c r="AC26" s="164">
        <v>1</v>
      </c>
      <c r="AZ26" s="164">
        <v>1</v>
      </c>
      <c r="BA26" s="164">
        <f>IF(AZ26=1,G26,0)</f>
        <v>0</v>
      </c>
      <c r="BB26" s="164">
        <f>IF(AZ26=2,G26,0)</f>
        <v>0</v>
      </c>
      <c r="BC26" s="164">
        <f>IF(AZ26=3,G26,0)</f>
        <v>0</v>
      </c>
      <c r="BD26" s="164">
        <f>IF(AZ26=4,G26,0)</f>
        <v>0</v>
      </c>
      <c r="BE26" s="164">
        <f>IF(AZ26=5,G26,0)</f>
        <v>0</v>
      </c>
      <c r="CA26" s="197">
        <v>1</v>
      </c>
      <c r="CB26" s="197">
        <v>1</v>
      </c>
      <c r="CZ26" s="164">
        <v>4.6899999999999997E-3</v>
      </c>
    </row>
    <row r="27" spans="1:104" x14ac:dyDescent="0.2">
      <c r="A27" s="206"/>
      <c r="B27" s="207" t="s">
        <v>67</v>
      </c>
      <c r="C27" s="208" t="str">
        <f>CONCATENATE(B17," ",C17)</f>
        <v>61 Upravy povrchů vnitřní</v>
      </c>
      <c r="D27" s="209"/>
      <c r="E27" s="210"/>
      <c r="F27" s="211"/>
      <c r="G27" s="212">
        <f>SUM(G17:G26)</f>
        <v>0</v>
      </c>
      <c r="O27" s="190">
        <v>4</v>
      </c>
      <c r="BA27" s="213">
        <f>SUM(BA17:BA26)</f>
        <v>0</v>
      </c>
      <c r="BB27" s="213">
        <f>SUM(BB17:BB26)</f>
        <v>0</v>
      </c>
      <c r="BC27" s="213">
        <f>SUM(BC17:BC26)</f>
        <v>0</v>
      </c>
      <c r="BD27" s="213">
        <f>SUM(BD17:BD26)</f>
        <v>0</v>
      </c>
      <c r="BE27" s="213">
        <f>SUM(BE17:BE26)</f>
        <v>0</v>
      </c>
    </row>
    <row r="28" spans="1:104" x14ac:dyDescent="0.2">
      <c r="A28" s="183" t="s">
        <v>66</v>
      </c>
      <c r="B28" s="184" t="s">
        <v>114</v>
      </c>
      <c r="C28" s="185" t="s">
        <v>115</v>
      </c>
      <c r="D28" s="186"/>
      <c r="E28" s="187"/>
      <c r="F28" s="187"/>
      <c r="G28" s="188"/>
      <c r="H28" s="189"/>
      <c r="I28" s="189"/>
      <c r="O28" s="190">
        <v>1</v>
      </c>
    </row>
    <row r="29" spans="1:104" ht="22.5" x14ac:dyDescent="0.2">
      <c r="A29" s="191">
        <v>16</v>
      </c>
      <c r="B29" s="192" t="s">
        <v>116</v>
      </c>
      <c r="C29" s="193" t="s">
        <v>117</v>
      </c>
      <c r="D29" s="194" t="s">
        <v>84</v>
      </c>
      <c r="E29" s="195">
        <v>27</v>
      </c>
      <c r="F29" s="195">
        <v>0</v>
      </c>
      <c r="G29" s="196">
        <f>E29*F29</f>
        <v>0</v>
      </c>
      <c r="O29" s="190">
        <v>2</v>
      </c>
      <c r="AA29" s="164">
        <v>1</v>
      </c>
      <c r="AB29" s="164">
        <v>1</v>
      </c>
      <c r="AC29" s="164">
        <v>1</v>
      </c>
      <c r="AZ29" s="164">
        <v>1</v>
      </c>
      <c r="BA29" s="164">
        <f>IF(AZ29=1,G29,0)</f>
        <v>0</v>
      </c>
      <c r="BB29" s="164">
        <f>IF(AZ29=2,G29,0)</f>
        <v>0</v>
      </c>
      <c r="BC29" s="164">
        <f>IF(AZ29=3,G29,0)</f>
        <v>0</v>
      </c>
      <c r="BD29" s="164">
        <f>IF(AZ29=4,G29,0)</f>
        <v>0</v>
      </c>
      <c r="BE29" s="164">
        <f>IF(AZ29=5,G29,0)</f>
        <v>0</v>
      </c>
      <c r="CA29" s="197">
        <v>1</v>
      </c>
      <c r="CB29" s="197">
        <v>1</v>
      </c>
      <c r="CZ29" s="164">
        <v>1.5910000000000001E-2</v>
      </c>
    </row>
    <row r="30" spans="1:104" x14ac:dyDescent="0.2">
      <c r="A30" s="206"/>
      <c r="B30" s="207" t="s">
        <v>67</v>
      </c>
      <c r="C30" s="208" t="str">
        <f>CONCATENATE(B28," ",C28)</f>
        <v>63 Podlahy a podlahové konstrukce</v>
      </c>
      <c r="D30" s="209"/>
      <c r="E30" s="210"/>
      <c r="F30" s="211"/>
      <c r="G30" s="212">
        <f>SUM(G28:G29)</f>
        <v>0</v>
      </c>
      <c r="O30" s="190">
        <v>4</v>
      </c>
      <c r="BA30" s="213">
        <f>SUM(BA28:BA29)</f>
        <v>0</v>
      </c>
      <c r="BB30" s="213">
        <f>SUM(BB28:BB29)</f>
        <v>0</v>
      </c>
      <c r="BC30" s="213">
        <f>SUM(BC28:BC29)</f>
        <v>0</v>
      </c>
      <c r="BD30" s="213">
        <f>SUM(BD28:BD29)</f>
        <v>0</v>
      </c>
      <c r="BE30" s="213">
        <f>SUM(BE28:BE29)</f>
        <v>0</v>
      </c>
    </row>
    <row r="31" spans="1:104" x14ac:dyDescent="0.2">
      <c r="A31" s="183" t="s">
        <v>66</v>
      </c>
      <c r="B31" s="184" t="s">
        <v>118</v>
      </c>
      <c r="C31" s="185" t="s">
        <v>119</v>
      </c>
      <c r="D31" s="186"/>
      <c r="E31" s="187"/>
      <c r="F31" s="187"/>
      <c r="G31" s="188"/>
      <c r="H31" s="189"/>
      <c r="I31" s="189"/>
      <c r="O31" s="190">
        <v>1</v>
      </c>
    </row>
    <row r="32" spans="1:104" ht="22.5" x14ac:dyDescent="0.2">
      <c r="A32" s="191">
        <v>17</v>
      </c>
      <c r="B32" s="192" t="s">
        <v>120</v>
      </c>
      <c r="C32" s="193" t="s">
        <v>121</v>
      </c>
      <c r="D32" s="194" t="s">
        <v>122</v>
      </c>
      <c r="E32" s="195">
        <v>6</v>
      </c>
      <c r="F32" s="195">
        <v>0</v>
      </c>
      <c r="G32" s="196">
        <f>E32*F32</f>
        <v>0</v>
      </c>
      <c r="O32" s="190">
        <v>2</v>
      </c>
      <c r="AA32" s="164">
        <v>1</v>
      </c>
      <c r="AB32" s="164">
        <v>0</v>
      </c>
      <c r="AC32" s="164">
        <v>0</v>
      </c>
      <c r="AZ32" s="164">
        <v>1</v>
      </c>
      <c r="BA32" s="164">
        <f>IF(AZ32=1,G32,0)</f>
        <v>0</v>
      </c>
      <c r="BB32" s="164">
        <f>IF(AZ32=2,G32,0)</f>
        <v>0</v>
      </c>
      <c r="BC32" s="164">
        <f>IF(AZ32=3,G32,0)</f>
        <v>0</v>
      </c>
      <c r="BD32" s="164">
        <f>IF(AZ32=4,G32,0)</f>
        <v>0</v>
      </c>
      <c r="BE32" s="164">
        <f>IF(AZ32=5,G32,0)</f>
        <v>0</v>
      </c>
      <c r="CA32" s="197">
        <v>1</v>
      </c>
      <c r="CB32" s="197">
        <v>0</v>
      </c>
      <c r="CZ32" s="164">
        <v>3.049E-2</v>
      </c>
    </row>
    <row r="33" spans="1:104" ht="22.5" x14ac:dyDescent="0.2">
      <c r="A33" s="191">
        <v>18</v>
      </c>
      <c r="B33" s="192" t="s">
        <v>123</v>
      </c>
      <c r="C33" s="193" t="s">
        <v>124</v>
      </c>
      <c r="D33" s="194" t="s">
        <v>122</v>
      </c>
      <c r="E33" s="195">
        <v>6</v>
      </c>
      <c r="F33" s="195">
        <v>0</v>
      </c>
      <c r="G33" s="196">
        <f>E33*F33</f>
        <v>0</v>
      </c>
      <c r="O33" s="190">
        <v>2</v>
      </c>
      <c r="AA33" s="164">
        <v>1</v>
      </c>
      <c r="AB33" s="164">
        <v>1</v>
      </c>
      <c r="AC33" s="164">
        <v>1</v>
      </c>
      <c r="AZ33" s="164">
        <v>1</v>
      </c>
      <c r="BA33" s="164">
        <f>IF(AZ33=1,G33,0)</f>
        <v>0</v>
      </c>
      <c r="BB33" s="164">
        <f>IF(AZ33=2,G33,0)</f>
        <v>0</v>
      </c>
      <c r="BC33" s="164">
        <f>IF(AZ33=3,G33,0)</f>
        <v>0</v>
      </c>
      <c r="BD33" s="164">
        <f>IF(AZ33=4,G33,0)</f>
        <v>0</v>
      </c>
      <c r="BE33" s="164">
        <f>IF(AZ33=5,G33,0)</f>
        <v>0</v>
      </c>
      <c r="CA33" s="197">
        <v>1</v>
      </c>
      <c r="CB33" s="197">
        <v>1</v>
      </c>
      <c r="CZ33" s="164">
        <v>3.0769999999999999E-2</v>
      </c>
    </row>
    <row r="34" spans="1:104" x14ac:dyDescent="0.2">
      <c r="A34" s="206"/>
      <c r="B34" s="207" t="s">
        <v>67</v>
      </c>
      <c r="C34" s="208" t="str">
        <f>CONCATENATE(B31," ",C31)</f>
        <v>64 Výplně otvorů</v>
      </c>
      <c r="D34" s="209"/>
      <c r="E34" s="210"/>
      <c r="F34" s="211"/>
      <c r="G34" s="212">
        <f>SUM(G31:G33)</f>
        <v>0</v>
      </c>
      <c r="O34" s="190">
        <v>4</v>
      </c>
      <c r="BA34" s="213">
        <f>SUM(BA31:BA33)</f>
        <v>0</v>
      </c>
      <c r="BB34" s="213">
        <f>SUM(BB31:BB33)</f>
        <v>0</v>
      </c>
      <c r="BC34" s="213">
        <f>SUM(BC31:BC33)</f>
        <v>0</v>
      </c>
      <c r="BD34" s="213">
        <f>SUM(BD31:BD33)</f>
        <v>0</v>
      </c>
      <c r="BE34" s="213">
        <f>SUM(BE31:BE33)</f>
        <v>0</v>
      </c>
    </row>
    <row r="35" spans="1:104" x14ac:dyDescent="0.2">
      <c r="A35" s="183" t="s">
        <v>66</v>
      </c>
      <c r="B35" s="184" t="s">
        <v>125</v>
      </c>
      <c r="C35" s="185" t="s">
        <v>126</v>
      </c>
      <c r="D35" s="186"/>
      <c r="E35" s="187"/>
      <c r="F35" s="187"/>
      <c r="G35" s="188"/>
      <c r="H35" s="189"/>
      <c r="I35" s="189"/>
      <c r="O35" s="190">
        <v>1</v>
      </c>
    </row>
    <row r="36" spans="1:104" x14ac:dyDescent="0.2">
      <c r="A36" s="191">
        <v>19</v>
      </c>
      <c r="B36" s="192" t="s">
        <v>127</v>
      </c>
      <c r="C36" s="193" t="s">
        <v>128</v>
      </c>
      <c r="D36" s="194" t="s">
        <v>84</v>
      </c>
      <c r="E36" s="195">
        <v>15</v>
      </c>
      <c r="F36" s="195">
        <v>0</v>
      </c>
      <c r="G36" s="196">
        <f>E36*F36</f>
        <v>0</v>
      </c>
      <c r="O36" s="190">
        <v>2</v>
      </c>
      <c r="AA36" s="164">
        <v>1</v>
      </c>
      <c r="AB36" s="164">
        <v>1</v>
      </c>
      <c r="AC36" s="164">
        <v>1</v>
      </c>
      <c r="AZ36" s="164">
        <v>1</v>
      </c>
      <c r="BA36" s="164">
        <f>IF(AZ36=1,G36,0)</f>
        <v>0</v>
      </c>
      <c r="BB36" s="164">
        <f>IF(AZ36=2,G36,0)</f>
        <v>0</v>
      </c>
      <c r="BC36" s="164">
        <f>IF(AZ36=3,G36,0)</f>
        <v>0</v>
      </c>
      <c r="BD36" s="164">
        <f>IF(AZ36=4,G36,0)</f>
        <v>0</v>
      </c>
      <c r="BE36" s="164">
        <f>IF(AZ36=5,G36,0)</f>
        <v>0</v>
      </c>
      <c r="CA36" s="197">
        <v>1</v>
      </c>
      <c r="CB36" s="197">
        <v>1</v>
      </c>
      <c r="CZ36" s="164">
        <v>3.4590000000000003E-2</v>
      </c>
    </row>
    <row r="37" spans="1:104" x14ac:dyDescent="0.2">
      <c r="A37" s="206"/>
      <c r="B37" s="207" t="s">
        <v>67</v>
      </c>
      <c r="C37" s="208" t="str">
        <f>CONCATENATE(B35," ",C35)</f>
        <v>94 Lešení a stavební výtahy</v>
      </c>
      <c r="D37" s="209"/>
      <c r="E37" s="210"/>
      <c r="F37" s="211"/>
      <c r="G37" s="212">
        <f>SUM(G35:G36)</f>
        <v>0</v>
      </c>
      <c r="O37" s="190">
        <v>4</v>
      </c>
      <c r="BA37" s="213">
        <f>SUM(BA35:BA36)</f>
        <v>0</v>
      </c>
      <c r="BB37" s="213">
        <f>SUM(BB35:BB36)</f>
        <v>0</v>
      </c>
      <c r="BC37" s="213">
        <f>SUM(BC35:BC36)</f>
        <v>0</v>
      </c>
      <c r="BD37" s="213">
        <f>SUM(BD35:BD36)</f>
        <v>0</v>
      </c>
      <c r="BE37" s="213">
        <f>SUM(BE35:BE36)</f>
        <v>0</v>
      </c>
    </row>
    <row r="38" spans="1:104" x14ac:dyDescent="0.2">
      <c r="A38" s="183" t="s">
        <v>66</v>
      </c>
      <c r="B38" s="184" t="s">
        <v>129</v>
      </c>
      <c r="C38" s="185" t="s">
        <v>130</v>
      </c>
      <c r="D38" s="186"/>
      <c r="E38" s="187"/>
      <c r="F38" s="187"/>
      <c r="G38" s="188"/>
      <c r="H38" s="189"/>
      <c r="I38" s="189"/>
      <c r="O38" s="190">
        <v>1</v>
      </c>
    </row>
    <row r="39" spans="1:104" ht="22.5" x14ac:dyDescent="0.2">
      <c r="A39" s="191">
        <v>20</v>
      </c>
      <c r="B39" s="192" t="s">
        <v>131</v>
      </c>
      <c r="C39" s="193" t="s">
        <v>132</v>
      </c>
      <c r="D39" s="194" t="s">
        <v>84</v>
      </c>
      <c r="E39" s="195">
        <v>94</v>
      </c>
      <c r="F39" s="195">
        <v>0</v>
      </c>
      <c r="G39" s="196">
        <f>E39*F39</f>
        <v>0</v>
      </c>
      <c r="O39" s="190">
        <v>2</v>
      </c>
      <c r="AA39" s="164">
        <v>1</v>
      </c>
      <c r="AB39" s="164">
        <v>1</v>
      </c>
      <c r="AC39" s="164">
        <v>1</v>
      </c>
      <c r="AZ39" s="164">
        <v>1</v>
      </c>
      <c r="BA39" s="164">
        <f>IF(AZ39=1,G39,0)</f>
        <v>0</v>
      </c>
      <c r="BB39" s="164">
        <f>IF(AZ39=2,G39,0)</f>
        <v>0</v>
      </c>
      <c r="BC39" s="164">
        <f>IF(AZ39=3,G39,0)</f>
        <v>0</v>
      </c>
      <c r="BD39" s="164">
        <f>IF(AZ39=4,G39,0)</f>
        <v>0</v>
      </c>
      <c r="BE39" s="164">
        <f>IF(AZ39=5,G39,0)</f>
        <v>0</v>
      </c>
      <c r="CA39" s="197">
        <v>1</v>
      </c>
      <c r="CB39" s="197">
        <v>1</v>
      </c>
      <c r="CZ39" s="164">
        <v>3.0000000000000001E-5</v>
      </c>
    </row>
    <row r="40" spans="1:104" ht="22.5" x14ac:dyDescent="0.2">
      <c r="A40" s="191">
        <v>21</v>
      </c>
      <c r="B40" s="192" t="s">
        <v>133</v>
      </c>
      <c r="C40" s="193" t="s">
        <v>134</v>
      </c>
      <c r="D40" s="194" t="s">
        <v>84</v>
      </c>
      <c r="E40" s="195">
        <v>450</v>
      </c>
      <c r="F40" s="195">
        <v>0</v>
      </c>
      <c r="G40" s="196">
        <f>E40*F40</f>
        <v>0</v>
      </c>
      <c r="O40" s="190">
        <v>2</v>
      </c>
      <c r="AA40" s="164">
        <v>1</v>
      </c>
      <c r="AB40" s="164">
        <v>1</v>
      </c>
      <c r="AC40" s="164">
        <v>1</v>
      </c>
      <c r="AZ40" s="164">
        <v>1</v>
      </c>
      <c r="BA40" s="164">
        <f>IF(AZ40=1,G40,0)</f>
        <v>0</v>
      </c>
      <c r="BB40" s="164">
        <f>IF(AZ40=2,G40,0)</f>
        <v>0</v>
      </c>
      <c r="BC40" s="164">
        <f>IF(AZ40=3,G40,0)</f>
        <v>0</v>
      </c>
      <c r="BD40" s="164">
        <f>IF(AZ40=4,G40,0)</f>
        <v>0</v>
      </c>
      <c r="BE40" s="164">
        <f>IF(AZ40=5,G40,0)</f>
        <v>0</v>
      </c>
      <c r="CA40" s="197">
        <v>1</v>
      </c>
      <c r="CB40" s="197">
        <v>1</v>
      </c>
      <c r="CZ40" s="164">
        <v>0</v>
      </c>
    </row>
    <row r="41" spans="1:104" ht="22.5" x14ac:dyDescent="0.2">
      <c r="A41" s="191">
        <v>22</v>
      </c>
      <c r="B41" s="192" t="s">
        <v>135</v>
      </c>
      <c r="C41" s="193" t="s">
        <v>136</v>
      </c>
      <c r="D41" s="194" t="s">
        <v>84</v>
      </c>
      <c r="E41" s="195">
        <v>27</v>
      </c>
      <c r="F41" s="195">
        <v>0</v>
      </c>
      <c r="G41" s="196">
        <f>E41*F41</f>
        <v>0</v>
      </c>
      <c r="O41" s="190">
        <v>2</v>
      </c>
      <c r="AA41" s="164">
        <v>1</v>
      </c>
      <c r="AB41" s="164">
        <v>1</v>
      </c>
      <c r="AC41" s="164">
        <v>1</v>
      </c>
      <c r="AZ41" s="164">
        <v>1</v>
      </c>
      <c r="BA41" s="164">
        <f>IF(AZ41=1,G41,0)</f>
        <v>0</v>
      </c>
      <c r="BB41" s="164">
        <f>IF(AZ41=2,G41,0)</f>
        <v>0</v>
      </c>
      <c r="BC41" s="164">
        <f>IF(AZ41=3,G41,0)</f>
        <v>0</v>
      </c>
      <c r="BD41" s="164">
        <f>IF(AZ41=4,G41,0)</f>
        <v>0</v>
      </c>
      <c r="BE41" s="164">
        <f>IF(AZ41=5,G41,0)</f>
        <v>0</v>
      </c>
      <c r="CA41" s="197">
        <v>1</v>
      </c>
      <c r="CB41" s="197">
        <v>1</v>
      </c>
      <c r="CZ41" s="164">
        <v>0</v>
      </c>
    </row>
    <row r="42" spans="1:104" x14ac:dyDescent="0.2">
      <c r="A42" s="191">
        <v>23</v>
      </c>
      <c r="B42" s="192" t="s">
        <v>137</v>
      </c>
      <c r="C42" s="193" t="s">
        <v>138</v>
      </c>
      <c r="D42" s="194" t="s">
        <v>99</v>
      </c>
      <c r="E42" s="195">
        <v>5</v>
      </c>
      <c r="F42" s="195">
        <v>0</v>
      </c>
      <c r="G42" s="196">
        <f>E42*F42</f>
        <v>0</v>
      </c>
      <c r="O42" s="190">
        <v>2</v>
      </c>
      <c r="AA42" s="164">
        <v>1</v>
      </c>
      <c r="AB42" s="164">
        <v>1</v>
      </c>
      <c r="AC42" s="164">
        <v>1</v>
      </c>
      <c r="AZ42" s="164">
        <v>1</v>
      </c>
      <c r="BA42" s="164">
        <f>IF(AZ42=1,G42,0)</f>
        <v>0</v>
      </c>
      <c r="BB42" s="164">
        <f>IF(AZ42=2,G42,0)</f>
        <v>0</v>
      </c>
      <c r="BC42" s="164">
        <f>IF(AZ42=3,G42,0)</f>
        <v>0</v>
      </c>
      <c r="BD42" s="164">
        <f>IF(AZ42=4,G42,0)</f>
        <v>0</v>
      </c>
      <c r="BE42" s="164">
        <f>IF(AZ42=5,G42,0)</f>
        <v>0</v>
      </c>
      <c r="CA42" s="197">
        <v>1</v>
      </c>
      <c r="CB42" s="197">
        <v>1</v>
      </c>
      <c r="CZ42" s="164">
        <v>9.8200000000000006E-3</v>
      </c>
    </row>
    <row r="43" spans="1:104" ht="22.5" x14ac:dyDescent="0.2">
      <c r="A43" s="191">
        <v>24</v>
      </c>
      <c r="B43" s="192" t="s">
        <v>139</v>
      </c>
      <c r="C43" s="193" t="s">
        <v>140</v>
      </c>
      <c r="D43" s="194" t="s">
        <v>122</v>
      </c>
      <c r="E43" s="195">
        <v>6</v>
      </c>
      <c r="F43" s="195">
        <v>0</v>
      </c>
      <c r="G43" s="196">
        <f>E43*F43</f>
        <v>0</v>
      </c>
      <c r="O43" s="190">
        <v>2</v>
      </c>
      <c r="AA43" s="164">
        <v>1</v>
      </c>
      <c r="AB43" s="164">
        <v>1</v>
      </c>
      <c r="AC43" s="164">
        <v>1</v>
      </c>
      <c r="AZ43" s="164">
        <v>1</v>
      </c>
      <c r="BA43" s="164">
        <f>IF(AZ43=1,G43,0)</f>
        <v>0</v>
      </c>
      <c r="BB43" s="164">
        <f>IF(AZ43=2,G43,0)</f>
        <v>0</v>
      </c>
      <c r="BC43" s="164">
        <f>IF(AZ43=3,G43,0)</f>
        <v>0</v>
      </c>
      <c r="BD43" s="164">
        <f>IF(AZ43=4,G43,0)</f>
        <v>0</v>
      </c>
      <c r="BE43" s="164">
        <f>IF(AZ43=5,G43,0)</f>
        <v>0</v>
      </c>
      <c r="CA43" s="197">
        <v>1</v>
      </c>
      <c r="CB43" s="197">
        <v>1</v>
      </c>
      <c r="CZ43" s="164">
        <v>1.6379999999999999E-2</v>
      </c>
    </row>
    <row r="44" spans="1:104" x14ac:dyDescent="0.2">
      <c r="A44" s="198"/>
      <c r="B44" s="200"/>
      <c r="C44" s="201" t="s">
        <v>141</v>
      </c>
      <c r="D44" s="202"/>
      <c r="E44" s="203">
        <v>4</v>
      </c>
      <c r="F44" s="204"/>
      <c r="G44" s="205"/>
      <c r="M44" s="199" t="s">
        <v>141</v>
      </c>
      <c r="O44" s="190"/>
    </row>
    <row r="45" spans="1:104" x14ac:dyDescent="0.2">
      <c r="A45" s="198"/>
      <c r="B45" s="200"/>
      <c r="C45" s="201" t="s">
        <v>142</v>
      </c>
      <c r="D45" s="202"/>
      <c r="E45" s="203">
        <v>2</v>
      </c>
      <c r="F45" s="204"/>
      <c r="G45" s="205"/>
      <c r="M45" s="199" t="s">
        <v>142</v>
      </c>
      <c r="O45" s="190"/>
    </row>
    <row r="46" spans="1:104" x14ac:dyDescent="0.2">
      <c r="A46" s="206"/>
      <c r="B46" s="207" t="s">
        <v>67</v>
      </c>
      <c r="C46" s="208" t="str">
        <f>CONCATENATE(B38," ",C38)</f>
        <v>95 Dokončovací konstrukce na pozemních stavbách</v>
      </c>
      <c r="D46" s="209"/>
      <c r="E46" s="210"/>
      <c r="F46" s="211"/>
      <c r="G46" s="212">
        <f>SUM(G38:G45)</f>
        <v>0</v>
      </c>
      <c r="O46" s="190">
        <v>4</v>
      </c>
      <c r="BA46" s="213">
        <f>SUM(BA38:BA45)</f>
        <v>0</v>
      </c>
      <c r="BB46" s="213">
        <f>SUM(BB38:BB45)</f>
        <v>0</v>
      </c>
      <c r="BC46" s="213">
        <f>SUM(BC38:BC45)</f>
        <v>0</v>
      </c>
      <c r="BD46" s="213">
        <f>SUM(BD38:BD45)</f>
        <v>0</v>
      </c>
      <c r="BE46" s="213">
        <f>SUM(BE38:BE45)</f>
        <v>0</v>
      </c>
    </row>
    <row r="47" spans="1:104" x14ac:dyDescent="0.2">
      <c r="A47" s="183" t="s">
        <v>66</v>
      </c>
      <c r="B47" s="184" t="s">
        <v>143</v>
      </c>
      <c r="C47" s="185" t="s">
        <v>144</v>
      </c>
      <c r="D47" s="186"/>
      <c r="E47" s="187"/>
      <c r="F47" s="187"/>
      <c r="G47" s="188"/>
      <c r="H47" s="189"/>
      <c r="I47" s="189"/>
      <c r="O47" s="190">
        <v>1</v>
      </c>
    </row>
    <row r="48" spans="1:104" ht="22.5" x14ac:dyDescent="0.2">
      <c r="A48" s="191">
        <v>25</v>
      </c>
      <c r="B48" s="192" t="s">
        <v>145</v>
      </c>
      <c r="C48" s="193" t="s">
        <v>146</v>
      </c>
      <c r="D48" s="194" t="s">
        <v>84</v>
      </c>
      <c r="E48" s="195">
        <v>27</v>
      </c>
      <c r="F48" s="195">
        <v>0</v>
      </c>
      <c r="G48" s="196">
        <f>E48*F48</f>
        <v>0</v>
      </c>
      <c r="O48" s="190">
        <v>2</v>
      </c>
      <c r="AA48" s="164">
        <v>1</v>
      </c>
      <c r="AB48" s="164">
        <v>1</v>
      </c>
      <c r="AC48" s="164">
        <v>1</v>
      </c>
      <c r="AZ48" s="164">
        <v>1</v>
      </c>
      <c r="BA48" s="164">
        <f>IF(AZ48=1,G48,0)</f>
        <v>0</v>
      </c>
      <c r="BB48" s="164">
        <f>IF(AZ48=2,G48,0)</f>
        <v>0</v>
      </c>
      <c r="BC48" s="164">
        <f>IF(AZ48=3,G48,0)</f>
        <v>0</v>
      </c>
      <c r="BD48" s="164">
        <f>IF(AZ48=4,G48,0)</f>
        <v>0</v>
      </c>
      <c r="BE48" s="164">
        <f>IF(AZ48=5,G48,0)</f>
        <v>0</v>
      </c>
      <c r="CA48" s="197">
        <v>1</v>
      </c>
      <c r="CB48" s="197">
        <v>1</v>
      </c>
      <c r="CZ48" s="164">
        <v>0</v>
      </c>
    </row>
    <row r="49" spans="1:104" x14ac:dyDescent="0.2">
      <c r="A49" s="198"/>
      <c r="B49" s="200"/>
      <c r="C49" s="201" t="s">
        <v>147</v>
      </c>
      <c r="D49" s="202"/>
      <c r="E49" s="203">
        <v>27</v>
      </c>
      <c r="F49" s="204"/>
      <c r="G49" s="205"/>
      <c r="M49" s="199" t="s">
        <v>147</v>
      </c>
      <c r="O49" s="190"/>
    </row>
    <row r="50" spans="1:104" x14ac:dyDescent="0.2">
      <c r="A50" s="191">
        <v>26</v>
      </c>
      <c r="B50" s="192" t="s">
        <v>148</v>
      </c>
      <c r="C50" s="193" t="s">
        <v>149</v>
      </c>
      <c r="D50" s="194" t="s">
        <v>122</v>
      </c>
      <c r="E50" s="195">
        <v>11</v>
      </c>
      <c r="F50" s="195">
        <v>0</v>
      </c>
      <c r="G50" s="196">
        <f>E50*F50</f>
        <v>0</v>
      </c>
      <c r="O50" s="190">
        <v>2</v>
      </c>
      <c r="AA50" s="164">
        <v>1</v>
      </c>
      <c r="AB50" s="164">
        <v>1</v>
      </c>
      <c r="AC50" s="164">
        <v>1</v>
      </c>
      <c r="AZ50" s="164">
        <v>1</v>
      </c>
      <c r="BA50" s="164">
        <f>IF(AZ50=1,G50,0)</f>
        <v>0</v>
      </c>
      <c r="BB50" s="164">
        <f>IF(AZ50=2,G50,0)</f>
        <v>0</v>
      </c>
      <c r="BC50" s="164">
        <f>IF(AZ50=3,G50,0)</f>
        <v>0</v>
      </c>
      <c r="BD50" s="164">
        <f>IF(AZ50=4,G50,0)</f>
        <v>0</v>
      </c>
      <c r="BE50" s="164">
        <f>IF(AZ50=5,G50,0)</f>
        <v>0</v>
      </c>
      <c r="CA50" s="197">
        <v>1</v>
      </c>
      <c r="CB50" s="197">
        <v>1</v>
      </c>
      <c r="CZ50" s="164">
        <v>0</v>
      </c>
    </row>
    <row r="51" spans="1:104" x14ac:dyDescent="0.2">
      <c r="A51" s="198"/>
      <c r="B51" s="200"/>
      <c r="C51" s="201" t="s">
        <v>150</v>
      </c>
      <c r="D51" s="202"/>
      <c r="E51" s="203">
        <v>6</v>
      </c>
      <c r="F51" s="204"/>
      <c r="G51" s="205"/>
      <c r="M51" s="199" t="s">
        <v>150</v>
      </c>
      <c r="O51" s="190"/>
    </row>
    <row r="52" spans="1:104" x14ac:dyDescent="0.2">
      <c r="A52" s="198"/>
      <c r="B52" s="200"/>
      <c r="C52" s="201" t="s">
        <v>151</v>
      </c>
      <c r="D52" s="202"/>
      <c r="E52" s="203">
        <v>5</v>
      </c>
      <c r="F52" s="204"/>
      <c r="G52" s="205"/>
      <c r="M52" s="199" t="s">
        <v>151</v>
      </c>
      <c r="O52" s="190"/>
    </row>
    <row r="53" spans="1:104" x14ac:dyDescent="0.2">
      <c r="A53" s="191">
        <v>27</v>
      </c>
      <c r="B53" s="192" t="s">
        <v>152</v>
      </c>
      <c r="C53" s="193" t="s">
        <v>153</v>
      </c>
      <c r="D53" s="194" t="s">
        <v>84</v>
      </c>
      <c r="E53" s="195">
        <v>15.366</v>
      </c>
      <c r="F53" s="195">
        <v>0</v>
      </c>
      <c r="G53" s="196">
        <f>E53*F53</f>
        <v>0</v>
      </c>
      <c r="O53" s="190">
        <v>2</v>
      </c>
      <c r="AA53" s="164">
        <v>1</v>
      </c>
      <c r="AB53" s="164">
        <v>1</v>
      </c>
      <c r="AC53" s="164">
        <v>1</v>
      </c>
      <c r="AZ53" s="164">
        <v>1</v>
      </c>
      <c r="BA53" s="164">
        <f>IF(AZ53=1,G53,0)</f>
        <v>0</v>
      </c>
      <c r="BB53" s="164">
        <f>IF(AZ53=2,G53,0)</f>
        <v>0</v>
      </c>
      <c r="BC53" s="164">
        <f>IF(AZ53=3,G53,0)</f>
        <v>0</v>
      </c>
      <c r="BD53" s="164">
        <f>IF(AZ53=4,G53,0)</f>
        <v>0</v>
      </c>
      <c r="BE53" s="164">
        <f>IF(AZ53=5,G53,0)</f>
        <v>0</v>
      </c>
      <c r="CA53" s="197">
        <v>1</v>
      </c>
      <c r="CB53" s="197">
        <v>1</v>
      </c>
      <c r="CZ53" s="164">
        <v>1.17E-3</v>
      </c>
    </row>
    <row r="54" spans="1:104" x14ac:dyDescent="0.2">
      <c r="A54" s="198"/>
      <c r="B54" s="200"/>
      <c r="C54" s="201" t="s">
        <v>154</v>
      </c>
      <c r="D54" s="202"/>
      <c r="E54" s="203">
        <v>9.4559999999999995</v>
      </c>
      <c r="F54" s="204"/>
      <c r="G54" s="205"/>
      <c r="M54" s="199" t="s">
        <v>154</v>
      </c>
      <c r="O54" s="190"/>
    </row>
    <row r="55" spans="1:104" x14ac:dyDescent="0.2">
      <c r="A55" s="198"/>
      <c r="B55" s="200"/>
      <c r="C55" s="201" t="s">
        <v>155</v>
      </c>
      <c r="D55" s="202"/>
      <c r="E55" s="203">
        <v>5.91</v>
      </c>
      <c r="F55" s="204"/>
      <c r="G55" s="205"/>
      <c r="M55" s="199" t="s">
        <v>155</v>
      </c>
      <c r="O55" s="190"/>
    </row>
    <row r="56" spans="1:104" x14ac:dyDescent="0.2">
      <c r="A56" s="206"/>
      <c r="B56" s="207" t="s">
        <v>67</v>
      </c>
      <c r="C56" s="208" t="str">
        <f>CONCATENATE(B47," ",C47)</f>
        <v>96 Bourání konstrukcí</v>
      </c>
      <c r="D56" s="209"/>
      <c r="E56" s="210"/>
      <c r="F56" s="211"/>
      <c r="G56" s="212">
        <f>SUM(G47:G55)</f>
        <v>0</v>
      </c>
      <c r="O56" s="190">
        <v>4</v>
      </c>
      <c r="BA56" s="213">
        <f>SUM(BA47:BA55)</f>
        <v>0</v>
      </c>
      <c r="BB56" s="213">
        <f>SUM(BB47:BB55)</f>
        <v>0</v>
      </c>
      <c r="BC56" s="213">
        <f>SUM(BC47:BC55)</f>
        <v>0</v>
      </c>
      <c r="BD56" s="213">
        <f>SUM(BD47:BD55)</f>
        <v>0</v>
      </c>
      <c r="BE56" s="213">
        <f>SUM(BE47:BE55)</f>
        <v>0</v>
      </c>
    </row>
    <row r="57" spans="1:104" x14ac:dyDescent="0.2">
      <c r="A57" s="183" t="s">
        <v>66</v>
      </c>
      <c r="B57" s="184" t="s">
        <v>156</v>
      </c>
      <c r="C57" s="185" t="s">
        <v>157</v>
      </c>
      <c r="D57" s="186"/>
      <c r="E57" s="187"/>
      <c r="F57" s="187"/>
      <c r="G57" s="188"/>
      <c r="H57" s="189"/>
      <c r="I57" s="189"/>
      <c r="O57" s="190">
        <v>1</v>
      </c>
    </row>
    <row r="58" spans="1:104" ht="22.5" x14ac:dyDescent="0.2">
      <c r="A58" s="191">
        <v>28</v>
      </c>
      <c r="B58" s="192" t="s">
        <v>158</v>
      </c>
      <c r="C58" s="193" t="s">
        <v>159</v>
      </c>
      <c r="D58" s="194" t="s">
        <v>99</v>
      </c>
      <c r="E58" s="195">
        <v>1.6</v>
      </c>
      <c r="F58" s="195">
        <v>0</v>
      </c>
      <c r="G58" s="196">
        <f>E58*F58</f>
        <v>0</v>
      </c>
      <c r="O58" s="190">
        <v>2</v>
      </c>
      <c r="AA58" s="164">
        <v>1</v>
      </c>
      <c r="AB58" s="164">
        <v>1</v>
      </c>
      <c r="AC58" s="164">
        <v>1</v>
      </c>
      <c r="AZ58" s="164">
        <v>1</v>
      </c>
      <c r="BA58" s="164">
        <f>IF(AZ58=1,G58,0)</f>
        <v>0</v>
      </c>
      <c r="BB58" s="164">
        <f>IF(AZ58=2,G58,0)</f>
        <v>0</v>
      </c>
      <c r="BC58" s="164">
        <f>IF(AZ58=3,G58,0)</f>
        <v>0</v>
      </c>
      <c r="BD58" s="164">
        <f>IF(AZ58=4,G58,0)</f>
        <v>0</v>
      </c>
      <c r="BE58" s="164">
        <f>IF(AZ58=5,G58,0)</f>
        <v>0</v>
      </c>
      <c r="CA58" s="197">
        <v>1</v>
      </c>
      <c r="CB58" s="197">
        <v>1</v>
      </c>
      <c r="CZ58" s="164">
        <v>0</v>
      </c>
    </row>
    <row r="59" spans="1:104" x14ac:dyDescent="0.2">
      <c r="A59" s="191">
        <v>29</v>
      </c>
      <c r="B59" s="192" t="s">
        <v>160</v>
      </c>
      <c r="C59" s="193" t="s">
        <v>161</v>
      </c>
      <c r="D59" s="194" t="s">
        <v>99</v>
      </c>
      <c r="E59" s="195">
        <v>18</v>
      </c>
      <c r="F59" s="195">
        <v>0</v>
      </c>
      <c r="G59" s="196">
        <f>E59*F59</f>
        <v>0</v>
      </c>
      <c r="O59" s="190">
        <v>2</v>
      </c>
      <c r="AA59" s="164">
        <v>1</v>
      </c>
      <c r="AB59" s="164">
        <v>1</v>
      </c>
      <c r="AC59" s="164">
        <v>1</v>
      </c>
      <c r="AZ59" s="164">
        <v>1</v>
      </c>
      <c r="BA59" s="164">
        <f>IF(AZ59=1,G59,0)</f>
        <v>0</v>
      </c>
      <c r="BB59" s="164">
        <f>IF(AZ59=2,G59,0)</f>
        <v>0</v>
      </c>
      <c r="BC59" s="164">
        <f>IF(AZ59=3,G59,0)</f>
        <v>0</v>
      </c>
      <c r="BD59" s="164">
        <f>IF(AZ59=4,G59,0)</f>
        <v>0</v>
      </c>
      <c r="BE59" s="164">
        <f>IF(AZ59=5,G59,0)</f>
        <v>0</v>
      </c>
      <c r="CA59" s="197">
        <v>1</v>
      </c>
      <c r="CB59" s="197">
        <v>1</v>
      </c>
      <c r="CZ59" s="164">
        <v>4.8999999999999998E-4</v>
      </c>
    </row>
    <row r="60" spans="1:104" ht="22.5" x14ac:dyDescent="0.2">
      <c r="A60" s="191">
        <v>30</v>
      </c>
      <c r="B60" s="192" t="s">
        <v>162</v>
      </c>
      <c r="C60" s="193" t="s">
        <v>163</v>
      </c>
      <c r="D60" s="194" t="s">
        <v>99</v>
      </c>
      <c r="E60" s="195">
        <v>20</v>
      </c>
      <c r="F60" s="195">
        <v>0</v>
      </c>
      <c r="G60" s="196">
        <f>E60*F60</f>
        <v>0</v>
      </c>
      <c r="O60" s="190">
        <v>2</v>
      </c>
      <c r="AA60" s="164">
        <v>1</v>
      </c>
      <c r="AB60" s="164">
        <v>1</v>
      </c>
      <c r="AC60" s="164">
        <v>1</v>
      </c>
      <c r="AZ60" s="164">
        <v>1</v>
      </c>
      <c r="BA60" s="164">
        <f>IF(AZ60=1,G60,0)</f>
        <v>0</v>
      </c>
      <c r="BB60" s="164">
        <f>IF(AZ60=2,G60,0)</f>
        <v>0</v>
      </c>
      <c r="BC60" s="164">
        <f>IF(AZ60=3,G60,0)</f>
        <v>0</v>
      </c>
      <c r="BD60" s="164">
        <f>IF(AZ60=4,G60,0)</f>
        <v>0</v>
      </c>
      <c r="BE60" s="164">
        <f>IF(AZ60=5,G60,0)</f>
        <v>0</v>
      </c>
      <c r="CA60" s="197">
        <v>1</v>
      </c>
      <c r="CB60" s="197">
        <v>1</v>
      </c>
      <c r="CZ60" s="164">
        <v>4.8999999999999998E-4</v>
      </c>
    </row>
    <row r="61" spans="1:104" x14ac:dyDescent="0.2">
      <c r="A61" s="198"/>
      <c r="B61" s="200"/>
      <c r="C61" s="201" t="s">
        <v>164</v>
      </c>
      <c r="D61" s="202"/>
      <c r="E61" s="203">
        <v>20</v>
      </c>
      <c r="F61" s="204"/>
      <c r="G61" s="205"/>
      <c r="M61" s="199" t="s">
        <v>164</v>
      </c>
      <c r="O61" s="190"/>
    </row>
    <row r="62" spans="1:104" x14ac:dyDescent="0.2">
      <c r="A62" s="191">
        <v>31</v>
      </c>
      <c r="B62" s="192" t="s">
        <v>165</v>
      </c>
      <c r="C62" s="193" t="s">
        <v>166</v>
      </c>
      <c r="D62" s="194" t="s">
        <v>99</v>
      </c>
      <c r="E62" s="195">
        <v>25</v>
      </c>
      <c r="F62" s="195">
        <v>0</v>
      </c>
      <c r="G62" s="196">
        <f>E62*F62</f>
        <v>0</v>
      </c>
      <c r="O62" s="190">
        <v>2</v>
      </c>
      <c r="AA62" s="164">
        <v>1</v>
      </c>
      <c r="AB62" s="164">
        <v>1</v>
      </c>
      <c r="AC62" s="164">
        <v>1</v>
      </c>
      <c r="AZ62" s="164">
        <v>1</v>
      </c>
      <c r="BA62" s="164">
        <f>IF(AZ62=1,G62,0)</f>
        <v>0</v>
      </c>
      <c r="BB62" s="164">
        <f>IF(AZ62=2,G62,0)</f>
        <v>0</v>
      </c>
      <c r="BC62" s="164">
        <f>IF(AZ62=3,G62,0)</f>
        <v>0</v>
      </c>
      <c r="BD62" s="164">
        <f>IF(AZ62=4,G62,0)</f>
        <v>0</v>
      </c>
      <c r="BE62" s="164">
        <f>IF(AZ62=5,G62,0)</f>
        <v>0</v>
      </c>
      <c r="CA62" s="197">
        <v>1</v>
      </c>
      <c r="CB62" s="197">
        <v>1</v>
      </c>
      <c r="CZ62" s="164">
        <v>4.8999999999999998E-4</v>
      </c>
    </row>
    <row r="63" spans="1:104" x14ac:dyDescent="0.2">
      <c r="A63" s="198"/>
      <c r="B63" s="200"/>
      <c r="C63" s="201" t="s">
        <v>167</v>
      </c>
      <c r="D63" s="202"/>
      <c r="E63" s="203">
        <v>25</v>
      </c>
      <c r="F63" s="204"/>
      <c r="G63" s="205"/>
      <c r="M63" s="199" t="s">
        <v>167</v>
      </c>
      <c r="O63" s="190"/>
    </row>
    <row r="64" spans="1:104" ht="22.5" x14ac:dyDescent="0.2">
      <c r="A64" s="191">
        <v>32</v>
      </c>
      <c r="B64" s="192" t="s">
        <v>168</v>
      </c>
      <c r="C64" s="193" t="s">
        <v>169</v>
      </c>
      <c r="D64" s="194" t="s">
        <v>99</v>
      </c>
      <c r="E64" s="195">
        <v>4</v>
      </c>
      <c r="F64" s="195">
        <v>0</v>
      </c>
      <c r="G64" s="196">
        <f>E64*F64</f>
        <v>0</v>
      </c>
      <c r="O64" s="190">
        <v>2</v>
      </c>
      <c r="AA64" s="164">
        <v>1</v>
      </c>
      <c r="AB64" s="164">
        <v>1</v>
      </c>
      <c r="AC64" s="164">
        <v>1</v>
      </c>
      <c r="AZ64" s="164">
        <v>1</v>
      </c>
      <c r="BA64" s="164">
        <f>IF(AZ64=1,G64,0)</f>
        <v>0</v>
      </c>
      <c r="BB64" s="164">
        <f>IF(AZ64=2,G64,0)</f>
        <v>0</v>
      </c>
      <c r="BC64" s="164">
        <f>IF(AZ64=3,G64,0)</f>
        <v>0</v>
      </c>
      <c r="BD64" s="164">
        <f>IF(AZ64=4,G64,0)</f>
        <v>0</v>
      </c>
      <c r="BE64" s="164">
        <f>IF(AZ64=5,G64,0)</f>
        <v>0</v>
      </c>
      <c r="CA64" s="197">
        <v>1</v>
      </c>
      <c r="CB64" s="197">
        <v>1</v>
      </c>
      <c r="CZ64" s="164">
        <v>4.8999999999999998E-4</v>
      </c>
    </row>
    <row r="65" spans="1:104" x14ac:dyDescent="0.2">
      <c r="A65" s="191">
        <v>33</v>
      </c>
      <c r="B65" s="192" t="s">
        <v>170</v>
      </c>
      <c r="C65" s="193" t="s">
        <v>171</v>
      </c>
      <c r="D65" s="194" t="s">
        <v>84</v>
      </c>
      <c r="E65" s="195">
        <v>26</v>
      </c>
      <c r="F65" s="195">
        <v>0</v>
      </c>
      <c r="G65" s="196">
        <f>E65*F65</f>
        <v>0</v>
      </c>
      <c r="O65" s="190">
        <v>2</v>
      </c>
      <c r="AA65" s="164">
        <v>1</v>
      </c>
      <c r="AB65" s="164">
        <v>1</v>
      </c>
      <c r="AC65" s="164">
        <v>1</v>
      </c>
      <c r="AZ65" s="164">
        <v>1</v>
      </c>
      <c r="BA65" s="164">
        <f>IF(AZ65=1,G65,0)</f>
        <v>0</v>
      </c>
      <c r="BB65" s="164">
        <f>IF(AZ65=2,G65,0)</f>
        <v>0</v>
      </c>
      <c r="BC65" s="164">
        <f>IF(AZ65=3,G65,0)</f>
        <v>0</v>
      </c>
      <c r="BD65" s="164">
        <f>IF(AZ65=4,G65,0)</f>
        <v>0</v>
      </c>
      <c r="BE65" s="164">
        <f>IF(AZ65=5,G65,0)</f>
        <v>0</v>
      </c>
      <c r="CA65" s="197">
        <v>1</v>
      </c>
      <c r="CB65" s="197">
        <v>1</v>
      </c>
      <c r="CZ65" s="164">
        <v>0</v>
      </c>
    </row>
    <row r="66" spans="1:104" x14ac:dyDescent="0.2">
      <c r="A66" s="191">
        <v>34</v>
      </c>
      <c r="B66" s="192" t="s">
        <v>172</v>
      </c>
      <c r="C66" s="193" t="s">
        <v>173</v>
      </c>
      <c r="D66" s="194" t="s">
        <v>84</v>
      </c>
      <c r="E66" s="195">
        <v>94</v>
      </c>
      <c r="F66" s="195">
        <v>0</v>
      </c>
      <c r="G66" s="196">
        <f>E66*F66</f>
        <v>0</v>
      </c>
      <c r="O66" s="190">
        <v>2</v>
      </c>
      <c r="AA66" s="164">
        <v>1</v>
      </c>
      <c r="AB66" s="164">
        <v>0</v>
      </c>
      <c r="AC66" s="164">
        <v>0</v>
      </c>
      <c r="AZ66" s="164">
        <v>1</v>
      </c>
      <c r="BA66" s="164">
        <f>IF(AZ66=1,G66,0)</f>
        <v>0</v>
      </c>
      <c r="BB66" s="164">
        <f>IF(AZ66=2,G66,0)</f>
        <v>0</v>
      </c>
      <c r="BC66" s="164">
        <f>IF(AZ66=3,G66,0)</f>
        <v>0</v>
      </c>
      <c r="BD66" s="164">
        <f>IF(AZ66=4,G66,0)</f>
        <v>0</v>
      </c>
      <c r="BE66" s="164">
        <f>IF(AZ66=5,G66,0)</f>
        <v>0</v>
      </c>
      <c r="CA66" s="197">
        <v>1</v>
      </c>
      <c r="CB66" s="197">
        <v>0</v>
      </c>
      <c r="CZ66" s="164">
        <v>0</v>
      </c>
    </row>
    <row r="67" spans="1:104" x14ac:dyDescent="0.2">
      <c r="A67" s="198"/>
      <c r="B67" s="200"/>
      <c r="C67" s="201" t="s">
        <v>174</v>
      </c>
      <c r="D67" s="202"/>
      <c r="E67" s="203">
        <v>94</v>
      </c>
      <c r="F67" s="204"/>
      <c r="G67" s="205"/>
      <c r="M67" s="199" t="s">
        <v>174</v>
      </c>
      <c r="O67" s="190"/>
    </row>
    <row r="68" spans="1:104" ht="22.5" x14ac:dyDescent="0.2">
      <c r="A68" s="191">
        <v>35</v>
      </c>
      <c r="B68" s="192" t="s">
        <v>175</v>
      </c>
      <c r="C68" s="193" t="s">
        <v>176</v>
      </c>
      <c r="D68" s="194" t="s">
        <v>177</v>
      </c>
      <c r="E68" s="195">
        <v>24</v>
      </c>
      <c r="F68" s="195">
        <v>0</v>
      </c>
      <c r="G68" s="196">
        <f>E68*F68</f>
        <v>0</v>
      </c>
      <c r="O68" s="190">
        <v>2</v>
      </c>
      <c r="AA68" s="164">
        <v>10</v>
      </c>
      <c r="AB68" s="164">
        <v>0</v>
      </c>
      <c r="AC68" s="164">
        <v>8</v>
      </c>
      <c r="AZ68" s="164">
        <v>5</v>
      </c>
      <c r="BA68" s="164">
        <f>IF(AZ68=1,G68,0)</f>
        <v>0</v>
      </c>
      <c r="BB68" s="164">
        <f>IF(AZ68=2,G68,0)</f>
        <v>0</v>
      </c>
      <c r="BC68" s="164">
        <f>IF(AZ68=3,G68,0)</f>
        <v>0</v>
      </c>
      <c r="BD68" s="164">
        <f>IF(AZ68=4,G68,0)</f>
        <v>0</v>
      </c>
      <c r="BE68" s="164">
        <f>IF(AZ68=5,G68,0)</f>
        <v>0</v>
      </c>
      <c r="CA68" s="197">
        <v>10</v>
      </c>
      <c r="CB68" s="197">
        <v>0</v>
      </c>
      <c r="CZ68" s="164">
        <v>0</v>
      </c>
    </row>
    <row r="69" spans="1:104" x14ac:dyDescent="0.2">
      <c r="A69" s="198"/>
      <c r="B69" s="200"/>
      <c r="C69" s="201" t="s">
        <v>178</v>
      </c>
      <c r="D69" s="202"/>
      <c r="E69" s="203">
        <v>24</v>
      </c>
      <c r="F69" s="204"/>
      <c r="G69" s="205"/>
      <c r="M69" s="199" t="s">
        <v>178</v>
      </c>
      <c r="O69" s="190"/>
    </row>
    <row r="70" spans="1:104" x14ac:dyDescent="0.2">
      <c r="A70" s="206"/>
      <c r="B70" s="207" t="s">
        <v>67</v>
      </c>
      <c r="C70" s="208" t="str">
        <f>CONCATENATE(B57," ",C57)</f>
        <v>97 Prorážení otvorů</v>
      </c>
      <c r="D70" s="209"/>
      <c r="E70" s="210"/>
      <c r="F70" s="211"/>
      <c r="G70" s="212">
        <f>SUM(G57:G69)</f>
        <v>0</v>
      </c>
      <c r="O70" s="190">
        <v>4</v>
      </c>
      <c r="BA70" s="213">
        <f>SUM(BA57:BA69)</f>
        <v>0</v>
      </c>
      <c r="BB70" s="213">
        <f>SUM(BB57:BB69)</f>
        <v>0</v>
      </c>
      <c r="BC70" s="213">
        <f>SUM(BC57:BC69)</f>
        <v>0</v>
      </c>
      <c r="BD70" s="213">
        <f>SUM(BD57:BD69)</f>
        <v>0</v>
      </c>
      <c r="BE70" s="213">
        <f>SUM(BE57:BE69)</f>
        <v>0</v>
      </c>
    </row>
    <row r="71" spans="1:104" x14ac:dyDescent="0.2">
      <c r="A71" s="183" t="s">
        <v>66</v>
      </c>
      <c r="B71" s="184" t="s">
        <v>179</v>
      </c>
      <c r="C71" s="185" t="s">
        <v>180</v>
      </c>
      <c r="D71" s="186"/>
      <c r="E71" s="187"/>
      <c r="F71" s="187"/>
      <c r="G71" s="188"/>
      <c r="H71" s="189"/>
      <c r="I71" s="189"/>
      <c r="O71" s="190">
        <v>1</v>
      </c>
    </row>
    <row r="72" spans="1:104" x14ac:dyDescent="0.2">
      <c r="A72" s="191">
        <v>36</v>
      </c>
      <c r="B72" s="192" t="s">
        <v>181</v>
      </c>
      <c r="C72" s="193" t="s">
        <v>182</v>
      </c>
      <c r="D72" s="194" t="s">
        <v>183</v>
      </c>
      <c r="E72" s="195">
        <v>7.2775822200000002</v>
      </c>
      <c r="F72" s="195">
        <v>0</v>
      </c>
      <c r="G72" s="196">
        <f>E72*F72</f>
        <v>0</v>
      </c>
      <c r="O72" s="190">
        <v>2</v>
      </c>
      <c r="AA72" s="164">
        <v>7</v>
      </c>
      <c r="AB72" s="164">
        <v>1</v>
      </c>
      <c r="AC72" s="164">
        <v>2</v>
      </c>
      <c r="AZ72" s="164">
        <v>1</v>
      </c>
      <c r="BA72" s="164">
        <f>IF(AZ72=1,G72,0)</f>
        <v>0</v>
      </c>
      <c r="BB72" s="164">
        <f>IF(AZ72=2,G72,0)</f>
        <v>0</v>
      </c>
      <c r="BC72" s="164">
        <f>IF(AZ72=3,G72,0)</f>
        <v>0</v>
      </c>
      <c r="BD72" s="164">
        <f>IF(AZ72=4,G72,0)</f>
        <v>0</v>
      </c>
      <c r="BE72" s="164">
        <f>IF(AZ72=5,G72,0)</f>
        <v>0</v>
      </c>
      <c r="CA72" s="197">
        <v>7</v>
      </c>
      <c r="CB72" s="197">
        <v>1</v>
      </c>
      <c r="CZ72" s="164">
        <v>0</v>
      </c>
    </row>
    <row r="73" spans="1:104" x14ac:dyDescent="0.2">
      <c r="A73" s="206"/>
      <c r="B73" s="207" t="s">
        <v>67</v>
      </c>
      <c r="C73" s="208" t="str">
        <f>CONCATENATE(B71," ",C71)</f>
        <v>99 Staveništní přesun hmot</v>
      </c>
      <c r="D73" s="209"/>
      <c r="E73" s="210"/>
      <c r="F73" s="211"/>
      <c r="G73" s="212">
        <f>SUM(G71:G72)</f>
        <v>0</v>
      </c>
      <c r="O73" s="190">
        <v>4</v>
      </c>
      <c r="BA73" s="213">
        <f>SUM(BA71:BA72)</f>
        <v>0</v>
      </c>
      <c r="BB73" s="213">
        <f>SUM(BB71:BB72)</f>
        <v>0</v>
      </c>
      <c r="BC73" s="213">
        <f>SUM(BC71:BC72)</f>
        <v>0</v>
      </c>
      <c r="BD73" s="213">
        <f>SUM(BD71:BD72)</f>
        <v>0</v>
      </c>
      <c r="BE73" s="213">
        <f>SUM(BE71:BE72)</f>
        <v>0</v>
      </c>
    </row>
    <row r="74" spans="1:104" x14ac:dyDescent="0.2">
      <c r="A74" s="183" t="s">
        <v>66</v>
      </c>
      <c r="B74" s="184" t="s">
        <v>184</v>
      </c>
      <c r="C74" s="185" t="s">
        <v>185</v>
      </c>
      <c r="D74" s="186"/>
      <c r="E74" s="187"/>
      <c r="F74" s="187"/>
      <c r="G74" s="188"/>
      <c r="H74" s="189"/>
      <c r="I74" s="189"/>
      <c r="O74" s="190">
        <v>1</v>
      </c>
    </row>
    <row r="75" spans="1:104" ht="22.5" x14ac:dyDescent="0.2">
      <c r="A75" s="191">
        <v>37</v>
      </c>
      <c r="B75" s="192" t="s">
        <v>186</v>
      </c>
      <c r="C75" s="193" t="s">
        <v>187</v>
      </c>
      <c r="D75" s="194" t="s">
        <v>122</v>
      </c>
      <c r="E75" s="195">
        <v>2</v>
      </c>
      <c r="F75" s="195">
        <v>0</v>
      </c>
      <c r="G75" s="196">
        <f>E75*F75</f>
        <v>0</v>
      </c>
      <c r="O75" s="190">
        <v>2</v>
      </c>
      <c r="AA75" s="164">
        <v>1</v>
      </c>
      <c r="AB75" s="164">
        <v>7</v>
      </c>
      <c r="AC75" s="164">
        <v>7</v>
      </c>
      <c r="AZ75" s="164">
        <v>2</v>
      </c>
      <c r="BA75" s="164">
        <f>IF(AZ75=1,G75,0)</f>
        <v>0</v>
      </c>
      <c r="BB75" s="164">
        <f>IF(AZ75=2,G75,0)</f>
        <v>0</v>
      </c>
      <c r="BC75" s="164">
        <f>IF(AZ75=3,G75,0)</f>
        <v>0</v>
      </c>
      <c r="BD75" s="164">
        <f>IF(AZ75=4,G75,0)</f>
        <v>0</v>
      </c>
      <c r="BE75" s="164">
        <f>IF(AZ75=5,G75,0)</f>
        <v>0</v>
      </c>
      <c r="CA75" s="197">
        <v>1</v>
      </c>
      <c r="CB75" s="197">
        <v>7</v>
      </c>
      <c r="CZ75" s="164">
        <v>1E-3</v>
      </c>
    </row>
    <row r="76" spans="1:104" x14ac:dyDescent="0.2">
      <c r="A76" s="191">
        <v>38</v>
      </c>
      <c r="B76" s="192" t="s">
        <v>188</v>
      </c>
      <c r="C76" s="193" t="s">
        <v>189</v>
      </c>
      <c r="D76" s="194" t="s">
        <v>99</v>
      </c>
      <c r="E76" s="195">
        <v>8</v>
      </c>
      <c r="F76" s="195">
        <v>0</v>
      </c>
      <c r="G76" s="196">
        <f>E76*F76</f>
        <v>0</v>
      </c>
      <c r="O76" s="190">
        <v>2</v>
      </c>
      <c r="AA76" s="164">
        <v>1</v>
      </c>
      <c r="AB76" s="164">
        <v>7</v>
      </c>
      <c r="AC76" s="164">
        <v>7</v>
      </c>
      <c r="AZ76" s="164">
        <v>2</v>
      </c>
      <c r="BA76" s="164">
        <f>IF(AZ76=1,G76,0)</f>
        <v>0</v>
      </c>
      <c r="BB76" s="164">
        <f>IF(AZ76=2,G76,0)</f>
        <v>0</v>
      </c>
      <c r="BC76" s="164">
        <f>IF(AZ76=3,G76,0)</f>
        <v>0</v>
      </c>
      <c r="BD76" s="164">
        <f>IF(AZ76=4,G76,0)</f>
        <v>0</v>
      </c>
      <c r="BE76" s="164">
        <f>IF(AZ76=5,G76,0)</f>
        <v>0</v>
      </c>
      <c r="CA76" s="197">
        <v>1</v>
      </c>
      <c r="CB76" s="197">
        <v>7</v>
      </c>
      <c r="CZ76" s="164">
        <v>4.6999999999999999E-4</v>
      </c>
    </row>
    <row r="77" spans="1:104" x14ac:dyDescent="0.2">
      <c r="A77" s="191">
        <v>39</v>
      </c>
      <c r="B77" s="192" t="s">
        <v>190</v>
      </c>
      <c r="C77" s="193" t="s">
        <v>191</v>
      </c>
      <c r="D77" s="194" t="s">
        <v>99</v>
      </c>
      <c r="E77" s="195">
        <v>12</v>
      </c>
      <c r="F77" s="195">
        <v>0</v>
      </c>
      <c r="G77" s="196">
        <f>E77*F77</f>
        <v>0</v>
      </c>
      <c r="O77" s="190">
        <v>2</v>
      </c>
      <c r="AA77" s="164">
        <v>1</v>
      </c>
      <c r="AB77" s="164">
        <v>7</v>
      </c>
      <c r="AC77" s="164">
        <v>7</v>
      </c>
      <c r="AZ77" s="164">
        <v>2</v>
      </c>
      <c r="BA77" s="164">
        <f>IF(AZ77=1,G77,0)</f>
        <v>0</v>
      </c>
      <c r="BB77" s="164">
        <f>IF(AZ77=2,G77,0)</f>
        <v>0</v>
      </c>
      <c r="BC77" s="164">
        <f>IF(AZ77=3,G77,0)</f>
        <v>0</v>
      </c>
      <c r="BD77" s="164">
        <f>IF(AZ77=4,G77,0)</f>
        <v>0</v>
      </c>
      <c r="BE77" s="164">
        <f>IF(AZ77=5,G77,0)</f>
        <v>0</v>
      </c>
      <c r="CA77" s="197">
        <v>1</v>
      </c>
      <c r="CB77" s="197">
        <v>7</v>
      </c>
      <c r="CZ77" s="164">
        <v>6.9999999999999999E-4</v>
      </c>
    </row>
    <row r="78" spans="1:104" x14ac:dyDescent="0.2">
      <c r="A78" s="191">
        <v>40</v>
      </c>
      <c r="B78" s="192" t="s">
        <v>192</v>
      </c>
      <c r="C78" s="193" t="s">
        <v>193</v>
      </c>
      <c r="D78" s="194" t="s">
        <v>99</v>
      </c>
      <c r="E78" s="195">
        <v>4</v>
      </c>
      <c r="F78" s="195">
        <v>0</v>
      </c>
      <c r="G78" s="196">
        <f>E78*F78</f>
        <v>0</v>
      </c>
      <c r="O78" s="190">
        <v>2</v>
      </c>
      <c r="AA78" s="164">
        <v>1</v>
      </c>
      <c r="AB78" s="164">
        <v>0</v>
      </c>
      <c r="AC78" s="164">
        <v>0</v>
      </c>
      <c r="AZ78" s="164">
        <v>2</v>
      </c>
      <c r="BA78" s="164">
        <f>IF(AZ78=1,G78,0)</f>
        <v>0</v>
      </c>
      <c r="BB78" s="164">
        <f>IF(AZ78=2,G78,0)</f>
        <v>0</v>
      </c>
      <c r="BC78" s="164">
        <f>IF(AZ78=3,G78,0)</f>
        <v>0</v>
      </c>
      <c r="BD78" s="164">
        <f>IF(AZ78=4,G78,0)</f>
        <v>0</v>
      </c>
      <c r="BE78" s="164">
        <f>IF(AZ78=5,G78,0)</f>
        <v>0</v>
      </c>
      <c r="CA78" s="197">
        <v>1</v>
      </c>
      <c r="CB78" s="197">
        <v>0</v>
      </c>
      <c r="CZ78" s="164">
        <v>1.5200000000000001E-3</v>
      </c>
    </row>
    <row r="79" spans="1:104" x14ac:dyDescent="0.2">
      <c r="A79" s="191">
        <v>41</v>
      </c>
      <c r="B79" s="192" t="s">
        <v>194</v>
      </c>
      <c r="C79" s="193" t="s">
        <v>195</v>
      </c>
      <c r="D79" s="194" t="s">
        <v>122</v>
      </c>
      <c r="E79" s="195">
        <v>2</v>
      </c>
      <c r="F79" s="195">
        <v>0</v>
      </c>
      <c r="G79" s="196">
        <f>E79*F79</f>
        <v>0</v>
      </c>
      <c r="O79" s="190">
        <v>2</v>
      </c>
      <c r="AA79" s="164">
        <v>1</v>
      </c>
      <c r="AB79" s="164">
        <v>7</v>
      </c>
      <c r="AC79" s="164">
        <v>7</v>
      </c>
      <c r="AZ79" s="164">
        <v>2</v>
      </c>
      <c r="BA79" s="164">
        <f>IF(AZ79=1,G79,0)</f>
        <v>0</v>
      </c>
      <c r="BB79" s="164">
        <f>IF(AZ79=2,G79,0)</f>
        <v>0</v>
      </c>
      <c r="BC79" s="164">
        <f>IF(AZ79=3,G79,0)</f>
        <v>0</v>
      </c>
      <c r="BD79" s="164">
        <f>IF(AZ79=4,G79,0)</f>
        <v>0</v>
      </c>
      <c r="BE79" s="164">
        <f>IF(AZ79=5,G79,0)</f>
        <v>0</v>
      </c>
      <c r="CA79" s="197">
        <v>1</v>
      </c>
      <c r="CB79" s="197">
        <v>7</v>
      </c>
      <c r="CZ79" s="164">
        <v>1.2999999999999999E-4</v>
      </c>
    </row>
    <row r="80" spans="1:104" x14ac:dyDescent="0.2">
      <c r="A80" s="191">
        <v>42</v>
      </c>
      <c r="B80" s="192" t="s">
        <v>196</v>
      </c>
      <c r="C80" s="193" t="s">
        <v>197</v>
      </c>
      <c r="D80" s="194" t="s">
        <v>79</v>
      </c>
      <c r="E80" s="195">
        <v>1</v>
      </c>
      <c r="F80" s="195">
        <v>0</v>
      </c>
      <c r="G80" s="196">
        <f>E80*F80</f>
        <v>0</v>
      </c>
      <c r="O80" s="190">
        <v>2</v>
      </c>
      <c r="AA80" s="164">
        <v>12</v>
      </c>
      <c r="AB80" s="164">
        <v>0</v>
      </c>
      <c r="AC80" s="164">
        <v>41</v>
      </c>
      <c r="AZ80" s="164">
        <v>2</v>
      </c>
      <c r="BA80" s="164">
        <f>IF(AZ80=1,G80,0)</f>
        <v>0</v>
      </c>
      <c r="BB80" s="164">
        <f>IF(AZ80=2,G80,0)</f>
        <v>0</v>
      </c>
      <c r="BC80" s="164">
        <f>IF(AZ80=3,G80,0)</f>
        <v>0</v>
      </c>
      <c r="BD80" s="164">
        <f>IF(AZ80=4,G80,0)</f>
        <v>0</v>
      </c>
      <c r="BE80" s="164">
        <f>IF(AZ80=5,G80,0)</f>
        <v>0</v>
      </c>
      <c r="CA80" s="197">
        <v>12</v>
      </c>
      <c r="CB80" s="197">
        <v>0</v>
      </c>
      <c r="CZ80" s="164">
        <v>1.31E-3</v>
      </c>
    </row>
    <row r="81" spans="1:104" x14ac:dyDescent="0.2">
      <c r="A81" s="191">
        <v>43</v>
      </c>
      <c r="B81" s="192" t="s">
        <v>198</v>
      </c>
      <c r="C81" s="193" t="s">
        <v>199</v>
      </c>
      <c r="D81" s="194" t="s">
        <v>183</v>
      </c>
      <c r="E81" s="195">
        <v>2.181E-2</v>
      </c>
      <c r="F81" s="195">
        <v>0</v>
      </c>
      <c r="G81" s="196">
        <f>E81*F81</f>
        <v>0</v>
      </c>
      <c r="O81" s="190">
        <v>2</v>
      </c>
      <c r="AA81" s="164">
        <v>7</v>
      </c>
      <c r="AB81" s="164">
        <v>1001</v>
      </c>
      <c r="AC81" s="164">
        <v>5</v>
      </c>
      <c r="AZ81" s="164">
        <v>2</v>
      </c>
      <c r="BA81" s="164">
        <f>IF(AZ81=1,G81,0)</f>
        <v>0</v>
      </c>
      <c r="BB81" s="164">
        <f>IF(AZ81=2,G81,0)</f>
        <v>0</v>
      </c>
      <c r="BC81" s="164">
        <f>IF(AZ81=3,G81,0)</f>
        <v>0</v>
      </c>
      <c r="BD81" s="164">
        <f>IF(AZ81=4,G81,0)</f>
        <v>0</v>
      </c>
      <c r="BE81" s="164">
        <f>IF(AZ81=5,G81,0)</f>
        <v>0</v>
      </c>
      <c r="CA81" s="197">
        <v>7</v>
      </c>
      <c r="CB81" s="197">
        <v>1001</v>
      </c>
      <c r="CZ81" s="164">
        <v>0</v>
      </c>
    </row>
    <row r="82" spans="1:104" x14ac:dyDescent="0.2">
      <c r="A82" s="206"/>
      <c r="B82" s="207" t="s">
        <v>67</v>
      </c>
      <c r="C82" s="208" t="str">
        <f>CONCATENATE(B74," ",C74)</f>
        <v>721 Vnitřní kanalizace</v>
      </c>
      <c r="D82" s="209"/>
      <c r="E82" s="210"/>
      <c r="F82" s="211"/>
      <c r="G82" s="212">
        <f>SUM(G74:G81)</f>
        <v>0</v>
      </c>
      <c r="O82" s="190">
        <v>4</v>
      </c>
      <c r="BA82" s="213">
        <f>SUM(BA74:BA81)</f>
        <v>0</v>
      </c>
      <c r="BB82" s="213">
        <f>SUM(BB74:BB81)</f>
        <v>0</v>
      </c>
      <c r="BC82" s="213">
        <f>SUM(BC74:BC81)</f>
        <v>0</v>
      </c>
      <c r="BD82" s="213">
        <f>SUM(BD74:BD81)</f>
        <v>0</v>
      </c>
      <c r="BE82" s="213">
        <f>SUM(BE74:BE81)</f>
        <v>0</v>
      </c>
    </row>
    <row r="83" spans="1:104" x14ac:dyDescent="0.2">
      <c r="A83" s="183" t="s">
        <v>66</v>
      </c>
      <c r="B83" s="184" t="s">
        <v>200</v>
      </c>
      <c r="C83" s="185" t="s">
        <v>201</v>
      </c>
      <c r="D83" s="186"/>
      <c r="E83" s="187"/>
      <c r="F83" s="187"/>
      <c r="G83" s="188"/>
      <c r="H83" s="189"/>
      <c r="I83" s="189"/>
      <c r="O83" s="190">
        <v>1</v>
      </c>
    </row>
    <row r="84" spans="1:104" x14ac:dyDescent="0.2">
      <c r="A84" s="191">
        <v>44</v>
      </c>
      <c r="B84" s="192" t="s">
        <v>202</v>
      </c>
      <c r="C84" s="193" t="s">
        <v>203</v>
      </c>
      <c r="D84" s="194" t="s">
        <v>99</v>
      </c>
      <c r="E84" s="195">
        <v>16</v>
      </c>
      <c r="F84" s="195">
        <v>0</v>
      </c>
      <c r="G84" s="196">
        <f>E84*F84</f>
        <v>0</v>
      </c>
      <c r="O84" s="190">
        <v>2</v>
      </c>
      <c r="AA84" s="164">
        <v>1</v>
      </c>
      <c r="AB84" s="164">
        <v>7</v>
      </c>
      <c r="AC84" s="164">
        <v>7</v>
      </c>
      <c r="AZ84" s="164">
        <v>2</v>
      </c>
      <c r="BA84" s="164">
        <f>IF(AZ84=1,G84,0)</f>
        <v>0</v>
      </c>
      <c r="BB84" s="164">
        <f>IF(AZ84=2,G84,0)</f>
        <v>0</v>
      </c>
      <c r="BC84" s="164">
        <f>IF(AZ84=3,G84,0)</f>
        <v>0</v>
      </c>
      <c r="BD84" s="164">
        <f>IF(AZ84=4,G84,0)</f>
        <v>0</v>
      </c>
      <c r="BE84" s="164">
        <f>IF(AZ84=5,G84,0)</f>
        <v>0</v>
      </c>
      <c r="CA84" s="197">
        <v>1</v>
      </c>
      <c r="CB84" s="197">
        <v>7</v>
      </c>
      <c r="CZ84" s="164">
        <v>1.4599999999999999E-3</v>
      </c>
    </row>
    <row r="85" spans="1:104" x14ac:dyDescent="0.2">
      <c r="A85" s="191">
        <v>45</v>
      </c>
      <c r="B85" s="192" t="s">
        <v>204</v>
      </c>
      <c r="C85" s="193" t="s">
        <v>205</v>
      </c>
      <c r="D85" s="194" t="s">
        <v>99</v>
      </c>
      <c r="E85" s="195">
        <v>9</v>
      </c>
      <c r="F85" s="195">
        <v>0</v>
      </c>
      <c r="G85" s="196">
        <f>E85*F85</f>
        <v>0</v>
      </c>
      <c r="O85" s="190">
        <v>2</v>
      </c>
      <c r="AA85" s="164">
        <v>1</v>
      </c>
      <c r="AB85" s="164">
        <v>7</v>
      </c>
      <c r="AC85" s="164">
        <v>7</v>
      </c>
      <c r="AZ85" s="164">
        <v>2</v>
      </c>
      <c r="BA85" s="164">
        <f>IF(AZ85=1,G85,0)</f>
        <v>0</v>
      </c>
      <c r="BB85" s="164">
        <f>IF(AZ85=2,G85,0)</f>
        <v>0</v>
      </c>
      <c r="BC85" s="164">
        <f>IF(AZ85=3,G85,0)</f>
        <v>0</v>
      </c>
      <c r="BD85" s="164">
        <f>IF(AZ85=4,G85,0)</f>
        <v>0</v>
      </c>
      <c r="BE85" s="164">
        <f>IF(AZ85=5,G85,0)</f>
        <v>0</v>
      </c>
      <c r="CA85" s="197">
        <v>1</v>
      </c>
      <c r="CB85" s="197">
        <v>7</v>
      </c>
      <c r="CZ85" s="164">
        <v>4.8999999999999998E-4</v>
      </c>
    </row>
    <row r="86" spans="1:104" ht="22.5" x14ac:dyDescent="0.2">
      <c r="A86" s="191">
        <v>46</v>
      </c>
      <c r="B86" s="192" t="s">
        <v>206</v>
      </c>
      <c r="C86" s="193" t="s">
        <v>207</v>
      </c>
      <c r="D86" s="194" t="s">
        <v>99</v>
      </c>
      <c r="E86" s="195">
        <v>25</v>
      </c>
      <c r="F86" s="195">
        <v>0</v>
      </c>
      <c r="G86" s="196">
        <f>E86*F86</f>
        <v>0</v>
      </c>
      <c r="O86" s="190">
        <v>2</v>
      </c>
      <c r="AA86" s="164">
        <v>1</v>
      </c>
      <c r="AB86" s="164">
        <v>7</v>
      </c>
      <c r="AC86" s="164">
        <v>7</v>
      </c>
      <c r="AZ86" s="164">
        <v>2</v>
      </c>
      <c r="BA86" s="164">
        <f>IF(AZ86=1,G86,0)</f>
        <v>0</v>
      </c>
      <c r="BB86" s="164">
        <f>IF(AZ86=2,G86,0)</f>
        <v>0</v>
      </c>
      <c r="BC86" s="164">
        <f>IF(AZ86=3,G86,0)</f>
        <v>0</v>
      </c>
      <c r="BD86" s="164">
        <f>IF(AZ86=4,G86,0)</f>
        <v>0</v>
      </c>
      <c r="BE86" s="164">
        <f>IF(AZ86=5,G86,0)</f>
        <v>0</v>
      </c>
      <c r="CA86" s="197">
        <v>1</v>
      </c>
      <c r="CB86" s="197">
        <v>7</v>
      </c>
      <c r="CZ86" s="164">
        <v>0</v>
      </c>
    </row>
    <row r="87" spans="1:104" ht="22.5" x14ac:dyDescent="0.2">
      <c r="A87" s="191">
        <v>47</v>
      </c>
      <c r="B87" s="192" t="s">
        <v>208</v>
      </c>
      <c r="C87" s="193" t="s">
        <v>209</v>
      </c>
      <c r="D87" s="194" t="s">
        <v>99</v>
      </c>
      <c r="E87" s="195">
        <v>25</v>
      </c>
      <c r="F87" s="195">
        <v>0</v>
      </c>
      <c r="G87" s="196">
        <f>E87*F87</f>
        <v>0</v>
      </c>
      <c r="O87" s="190">
        <v>2</v>
      </c>
      <c r="AA87" s="164">
        <v>1</v>
      </c>
      <c r="AB87" s="164">
        <v>7</v>
      </c>
      <c r="AC87" s="164">
        <v>7</v>
      </c>
      <c r="AZ87" s="164">
        <v>2</v>
      </c>
      <c r="BA87" s="164">
        <f>IF(AZ87=1,G87,0)</f>
        <v>0</v>
      </c>
      <c r="BB87" s="164">
        <f>IF(AZ87=2,G87,0)</f>
        <v>0</v>
      </c>
      <c r="BC87" s="164">
        <f>IF(AZ87=3,G87,0)</f>
        <v>0</v>
      </c>
      <c r="BD87" s="164">
        <f>IF(AZ87=4,G87,0)</f>
        <v>0</v>
      </c>
      <c r="BE87" s="164">
        <f>IF(AZ87=5,G87,0)</f>
        <v>0</v>
      </c>
      <c r="CA87" s="197">
        <v>1</v>
      </c>
      <c r="CB87" s="197">
        <v>7</v>
      </c>
      <c r="CZ87" s="164">
        <v>1.0000000000000001E-5</v>
      </c>
    </row>
    <row r="88" spans="1:104" ht="22.5" x14ac:dyDescent="0.2">
      <c r="A88" s="191">
        <v>48</v>
      </c>
      <c r="B88" s="192" t="s">
        <v>210</v>
      </c>
      <c r="C88" s="193" t="s">
        <v>211</v>
      </c>
      <c r="D88" s="194" t="s">
        <v>79</v>
      </c>
      <c r="E88" s="195">
        <v>1</v>
      </c>
      <c r="F88" s="195">
        <v>0</v>
      </c>
      <c r="G88" s="196">
        <f>E88*F88</f>
        <v>0</v>
      </c>
      <c r="O88" s="190">
        <v>2</v>
      </c>
      <c r="AA88" s="164">
        <v>12</v>
      </c>
      <c r="AB88" s="164">
        <v>0</v>
      </c>
      <c r="AC88" s="164">
        <v>2</v>
      </c>
      <c r="AZ88" s="164">
        <v>2</v>
      </c>
      <c r="BA88" s="164">
        <f>IF(AZ88=1,G88,0)</f>
        <v>0</v>
      </c>
      <c r="BB88" s="164">
        <f>IF(AZ88=2,G88,0)</f>
        <v>0</v>
      </c>
      <c r="BC88" s="164">
        <f>IF(AZ88=3,G88,0)</f>
        <v>0</v>
      </c>
      <c r="BD88" s="164">
        <f>IF(AZ88=4,G88,0)</f>
        <v>0</v>
      </c>
      <c r="BE88" s="164">
        <f>IF(AZ88=5,G88,0)</f>
        <v>0</v>
      </c>
      <c r="CA88" s="197">
        <v>12</v>
      </c>
      <c r="CB88" s="197">
        <v>0</v>
      </c>
      <c r="CZ88" s="164">
        <v>6.4999999999999997E-4</v>
      </c>
    </row>
    <row r="89" spans="1:104" x14ac:dyDescent="0.2">
      <c r="A89" s="191">
        <v>49</v>
      </c>
      <c r="B89" s="192" t="s">
        <v>212</v>
      </c>
      <c r="C89" s="193" t="s">
        <v>213</v>
      </c>
      <c r="D89" s="194" t="s">
        <v>56</v>
      </c>
      <c r="E89" s="195"/>
      <c r="F89" s="195">
        <v>0</v>
      </c>
      <c r="G89" s="196">
        <f>E89*F89</f>
        <v>0</v>
      </c>
      <c r="O89" s="190">
        <v>2</v>
      </c>
      <c r="AA89" s="164">
        <v>7</v>
      </c>
      <c r="AB89" s="164">
        <v>1002</v>
      </c>
      <c r="AC89" s="164">
        <v>5</v>
      </c>
      <c r="AZ89" s="164">
        <v>2</v>
      </c>
      <c r="BA89" s="164">
        <f>IF(AZ89=1,G89,0)</f>
        <v>0</v>
      </c>
      <c r="BB89" s="164">
        <f>IF(AZ89=2,G89,0)</f>
        <v>0</v>
      </c>
      <c r="BC89" s="164">
        <f>IF(AZ89=3,G89,0)</f>
        <v>0</v>
      </c>
      <c r="BD89" s="164">
        <f>IF(AZ89=4,G89,0)</f>
        <v>0</v>
      </c>
      <c r="BE89" s="164">
        <f>IF(AZ89=5,G89,0)</f>
        <v>0</v>
      </c>
      <c r="CA89" s="197">
        <v>7</v>
      </c>
      <c r="CB89" s="197">
        <v>1002</v>
      </c>
      <c r="CZ89" s="164">
        <v>0</v>
      </c>
    </row>
    <row r="90" spans="1:104" x14ac:dyDescent="0.2">
      <c r="A90" s="206"/>
      <c r="B90" s="207" t="s">
        <v>67</v>
      </c>
      <c r="C90" s="208" t="str">
        <f>CONCATENATE(B83," ",C83)</f>
        <v>722 Vnitřní vodovod</v>
      </c>
      <c r="D90" s="209"/>
      <c r="E90" s="210"/>
      <c r="F90" s="211"/>
      <c r="G90" s="212">
        <f>SUM(G83:G89)</f>
        <v>0</v>
      </c>
      <c r="O90" s="190">
        <v>4</v>
      </c>
      <c r="BA90" s="213">
        <f>SUM(BA83:BA89)</f>
        <v>0</v>
      </c>
      <c r="BB90" s="213">
        <f>SUM(BB83:BB89)</f>
        <v>0</v>
      </c>
      <c r="BC90" s="213">
        <f>SUM(BC83:BC89)</f>
        <v>0</v>
      </c>
      <c r="BD90" s="213">
        <f>SUM(BD83:BD89)</f>
        <v>0</v>
      </c>
      <c r="BE90" s="213">
        <f>SUM(BE83:BE89)</f>
        <v>0</v>
      </c>
    </row>
    <row r="91" spans="1:104" x14ac:dyDescent="0.2">
      <c r="A91" s="183" t="s">
        <v>66</v>
      </c>
      <c r="B91" s="184" t="s">
        <v>214</v>
      </c>
      <c r="C91" s="185" t="s">
        <v>215</v>
      </c>
      <c r="D91" s="186"/>
      <c r="E91" s="187"/>
      <c r="F91" s="187"/>
      <c r="G91" s="188"/>
      <c r="H91" s="189"/>
      <c r="I91" s="189"/>
      <c r="O91" s="190">
        <v>1</v>
      </c>
    </row>
    <row r="92" spans="1:104" x14ac:dyDescent="0.2">
      <c r="A92" s="191">
        <v>50</v>
      </c>
      <c r="B92" s="192" t="s">
        <v>216</v>
      </c>
      <c r="C92" s="193" t="s">
        <v>217</v>
      </c>
      <c r="D92" s="194" t="s">
        <v>122</v>
      </c>
      <c r="E92" s="195">
        <v>6</v>
      </c>
      <c r="F92" s="195">
        <v>0</v>
      </c>
      <c r="G92" s="196">
        <f>E92*F92</f>
        <v>0</v>
      </c>
      <c r="O92" s="190">
        <v>2</v>
      </c>
      <c r="AA92" s="164">
        <v>11</v>
      </c>
      <c r="AB92" s="164">
        <v>3</v>
      </c>
      <c r="AC92" s="164">
        <v>4</v>
      </c>
      <c r="AZ92" s="164">
        <v>2</v>
      </c>
      <c r="BA92" s="164">
        <f>IF(AZ92=1,G92,0)</f>
        <v>0</v>
      </c>
      <c r="BB92" s="164">
        <f>IF(AZ92=2,G92,0)</f>
        <v>0</v>
      </c>
      <c r="BC92" s="164">
        <f>IF(AZ92=3,G92,0)</f>
        <v>0</v>
      </c>
      <c r="BD92" s="164">
        <f>IF(AZ92=4,G92,0)</f>
        <v>0</v>
      </c>
      <c r="BE92" s="164">
        <f>IF(AZ92=5,G92,0)</f>
        <v>0</v>
      </c>
      <c r="CA92" s="197">
        <v>11</v>
      </c>
      <c r="CB92" s="197">
        <v>3</v>
      </c>
      <c r="CZ92" s="164">
        <v>0</v>
      </c>
    </row>
    <row r="93" spans="1:104" x14ac:dyDescent="0.2">
      <c r="A93" s="191">
        <v>51</v>
      </c>
      <c r="B93" s="192" t="s">
        <v>218</v>
      </c>
      <c r="C93" s="193" t="s">
        <v>219</v>
      </c>
      <c r="D93" s="194" t="s">
        <v>122</v>
      </c>
      <c r="E93" s="195">
        <v>6</v>
      </c>
      <c r="F93" s="195">
        <v>0</v>
      </c>
      <c r="G93" s="196">
        <f>E93*F93</f>
        <v>0</v>
      </c>
      <c r="O93" s="190">
        <v>2</v>
      </c>
      <c r="AA93" s="164">
        <v>11</v>
      </c>
      <c r="AB93" s="164">
        <v>3</v>
      </c>
      <c r="AC93" s="164">
        <v>5</v>
      </c>
      <c r="AZ93" s="164">
        <v>2</v>
      </c>
      <c r="BA93" s="164">
        <f>IF(AZ93=1,G93,0)</f>
        <v>0</v>
      </c>
      <c r="BB93" s="164">
        <f>IF(AZ93=2,G93,0)</f>
        <v>0</v>
      </c>
      <c r="BC93" s="164">
        <f>IF(AZ93=3,G93,0)</f>
        <v>0</v>
      </c>
      <c r="BD93" s="164">
        <f>IF(AZ93=4,G93,0)</f>
        <v>0</v>
      </c>
      <c r="BE93" s="164">
        <f>IF(AZ93=5,G93,0)</f>
        <v>0</v>
      </c>
      <c r="CA93" s="197">
        <v>11</v>
      </c>
      <c r="CB93" s="197">
        <v>3</v>
      </c>
      <c r="CZ93" s="164">
        <v>0</v>
      </c>
    </row>
    <row r="94" spans="1:104" ht="22.5" x14ac:dyDescent="0.2">
      <c r="A94" s="191">
        <v>52</v>
      </c>
      <c r="B94" s="192" t="s">
        <v>220</v>
      </c>
      <c r="C94" s="193" t="s">
        <v>221</v>
      </c>
      <c r="D94" s="194" t="s">
        <v>122</v>
      </c>
      <c r="E94" s="195">
        <v>4</v>
      </c>
      <c r="F94" s="195">
        <v>0</v>
      </c>
      <c r="G94" s="196">
        <f>E94*F94</f>
        <v>0</v>
      </c>
      <c r="O94" s="190">
        <v>2</v>
      </c>
      <c r="AA94" s="164">
        <v>11</v>
      </c>
      <c r="AB94" s="164">
        <v>3</v>
      </c>
      <c r="AC94" s="164">
        <v>6</v>
      </c>
      <c r="AZ94" s="164">
        <v>2</v>
      </c>
      <c r="BA94" s="164">
        <f>IF(AZ94=1,G94,0)</f>
        <v>0</v>
      </c>
      <c r="BB94" s="164">
        <f>IF(AZ94=2,G94,0)</f>
        <v>0</v>
      </c>
      <c r="BC94" s="164">
        <f>IF(AZ94=3,G94,0)</f>
        <v>0</v>
      </c>
      <c r="BD94" s="164">
        <f>IF(AZ94=4,G94,0)</f>
        <v>0</v>
      </c>
      <c r="BE94" s="164">
        <f>IF(AZ94=5,G94,0)</f>
        <v>0</v>
      </c>
      <c r="CA94" s="197">
        <v>11</v>
      </c>
      <c r="CB94" s="197">
        <v>3</v>
      </c>
      <c r="CZ94" s="164">
        <v>0</v>
      </c>
    </row>
    <row r="95" spans="1:104" x14ac:dyDescent="0.2">
      <c r="A95" s="191">
        <v>53</v>
      </c>
      <c r="B95" s="192" t="s">
        <v>222</v>
      </c>
      <c r="C95" s="193" t="s">
        <v>223</v>
      </c>
      <c r="D95" s="194" t="s">
        <v>122</v>
      </c>
      <c r="E95" s="195">
        <v>6</v>
      </c>
      <c r="F95" s="195">
        <v>0</v>
      </c>
      <c r="G95" s="196">
        <f>E95*F95</f>
        <v>0</v>
      </c>
      <c r="O95" s="190">
        <v>2</v>
      </c>
      <c r="AA95" s="164">
        <v>11</v>
      </c>
      <c r="AB95" s="164">
        <v>3</v>
      </c>
      <c r="AC95" s="164">
        <v>51</v>
      </c>
      <c r="AZ95" s="164">
        <v>2</v>
      </c>
      <c r="BA95" s="164">
        <f>IF(AZ95=1,G95,0)</f>
        <v>0</v>
      </c>
      <c r="BB95" s="164">
        <f>IF(AZ95=2,G95,0)</f>
        <v>0</v>
      </c>
      <c r="BC95" s="164">
        <f>IF(AZ95=3,G95,0)</f>
        <v>0</v>
      </c>
      <c r="BD95" s="164">
        <f>IF(AZ95=4,G95,0)</f>
        <v>0</v>
      </c>
      <c r="BE95" s="164">
        <f>IF(AZ95=5,G95,0)</f>
        <v>0</v>
      </c>
      <c r="CA95" s="197">
        <v>11</v>
      </c>
      <c r="CB95" s="197">
        <v>3</v>
      </c>
      <c r="CZ95" s="164">
        <v>8.9999999999999993E-3</v>
      </c>
    </row>
    <row r="96" spans="1:104" x14ac:dyDescent="0.2">
      <c r="A96" s="191">
        <v>54</v>
      </c>
      <c r="B96" s="192" t="s">
        <v>224</v>
      </c>
      <c r="C96" s="193" t="s">
        <v>225</v>
      </c>
      <c r="D96" s="194" t="s">
        <v>226</v>
      </c>
      <c r="E96" s="195">
        <v>6</v>
      </c>
      <c r="F96" s="195">
        <v>0</v>
      </c>
      <c r="G96" s="196">
        <f>E96*F96</f>
        <v>0</v>
      </c>
      <c r="O96" s="190">
        <v>2</v>
      </c>
      <c r="AA96" s="164">
        <v>1</v>
      </c>
      <c r="AB96" s="164">
        <v>7</v>
      </c>
      <c r="AC96" s="164">
        <v>7</v>
      </c>
      <c r="AZ96" s="164">
        <v>2</v>
      </c>
      <c r="BA96" s="164">
        <f>IF(AZ96=1,G96,0)</f>
        <v>0</v>
      </c>
      <c r="BB96" s="164">
        <f>IF(AZ96=2,G96,0)</f>
        <v>0</v>
      </c>
      <c r="BC96" s="164">
        <f>IF(AZ96=3,G96,0)</f>
        <v>0</v>
      </c>
      <c r="BD96" s="164">
        <f>IF(AZ96=4,G96,0)</f>
        <v>0</v>
      </c>
      <c r="BE96" s="164">
        <f>IF(AZ96=5,G96,0)</f>
        <v>0</v>
      </c>
      <c r="CA96" s="197">
        <v>1</v>
      </c>
      <c r="CB96" s="197">
        <v>7</v>
      </c>
      <c r="CZ96" s="164">
        <v>1.5310000000000001E-2</v>
      </c>
    </row>
    <row r="97" spans="1:104" x14ac:dyDescent="0.2">
      <c r="A97" s="191">
        <v>55</v>
      </c>
      <c r="B97" s="192" t="s">
        <v>227</v>
      </c>
      <c r="C97" s="193" t="s">
        <v>228</v>
      </c>
      <c r="D97" s="194" t="s">
        <v>226</v>
      </c>
      <c r="E97" s="195">
        <v>6</v>
      </c>
      <c r="F97" s="195">
        <v>0</v>
      </c>
      <c r="G97" s="196">
        <f>E97*F97</f>
        <v>0</v>
      </c>
      <c r="O97" s="190">
        <v>2</v>
      </c>
      <c r="AA97" s="164">
        <v>1</v>
      </c>
      <c r="AB97" s="164">
        <v>7</v>
      </c>
      <c r="AC97" s="164">
        <v>7</v>
      </c>
      <c r="AZ97" s="164">
        <v>2</v>
      </c>
      <c r="BA97" s="164">
        <f>IF(AZ97=1,G97,0)</f>
        <v>0</v>
      </c>
      <c r="BB97" s="164">
        <f>IF(AZ97=2,G97,0)</f>
        <v>0</v>
      </c>
      <c r="BC97" s="164">
        <f>IF(AZ97=3,G97,0)</f>
        <v>0</v>
      </c>
      <c r="BD97" s="164">
        <f>IF(AZ97=4,G97,0)</f>
        <v>0</v>
      </c>
      <c r="BE97" s="164">
        <f>IF(AZ97=5,G97,0)</f>
        <v>0</v>
      </c>
      <c r="CA97" s="197">
        <v>1</v>
      </c>
      <c r="CB97" s="197">
        <v>7</v>
      </c>
      <c r="CZ97" s="164">
        <v>1.427E-2</v>
      </c>
    </row>
    <row r="98" spans="1:104" x14ac:dyDescent="0.2">
      <c r="A98" s="191">
        <v>56</v>
      </c>
      <c r="B98" s="192" t="s">
        <v>229</v>
      </c>
      <c r="C98" s="193" t="s">
        <v>230</v>
      </c>
      <c r="D98" s="194" t="s">
        <v>226</v>
      </c>
      <c r="E98" s="195">
        <v>5</v>
      </c>
      <c r="F98" s="195">
        <v>0</v>
      </c>
      <c r="G98" s="196">
        <f>E98*F98</f>
        <v>0</v>
      </c>
      <c r="O98" s="190">
        <v>2</v>
      </c>
      <c r="AA98" s="164">
        <v>1</v>
      </c>
      <c r="AB98" s="164">
        <v>7</v>
      </c>
      <c r="AC98" s="164">
        <v>7</v>
      </c>
      <c r="AZ98" s="164">
        <v>2</v>
      </c>
      <c r="BA98" s="164">
        <f>IF(AZ98=1,G98,0)</f>
        <v>0</v>
      </c>
      <c r="BB98" s="164">
        <f>IF(AZ98=2,G98,0)</f>
        <v>0</v>
      </c>
      <c r="BC98" s="164">
        <f>IF(AZ98=3,G98,0)</f>
        <v>0</v>
      </c>
      <c r="BD98" s="164">
        <f>IF(AZ98=4,G98,0)</f>
        <v>0</v>
      </c>
      <c r="BE98" s="164">
        <f>IF(AZ98=5,G98,0)</f>
        <v>0</v>
      </c>
      <c r="CA98" s="197">
        <v>1</v>
      </c>
      <c r="CB98" s="197">
        <v>7</v>
      </c>
      <c r="CZ98" s="164">
        <v>0</v>
      </c>
    </row>
    <row r="99" spans="1:104" x14ac:dyDescent="0.2">
      <c r="A99" s="191">
        <v>57</v>
      </c>
      <c r="B99" s="192" t="s">
        <v>231</v>
      </c>
      <c r="C99" s="193" t="s">
        <v>232</v>
      </c>
      <c r="D99" s="194" t="s">
        <v>226</v>
      </c>
      <c r="E99" s="195">
        <v>2</v>
      </c>
      <c r="F99" s="195">
        <v>0</v>
      </c>
      <c r="G99" s="196">
        <f>E99*F99</f>
        <v>0</v>
      </c>
      <c r="O99" s="190">
        <v>2</v>
      </c>
      <c r="AA99" s="164">
        <v>1</v>
      </c>
      <c r="AB99" s="164">
        <v>7</v>
      </c>
      <c r="AC99" s="164">
        <v>7</v>
      </c>
      <c r="AZ99" s="164">
        <v>2</v>
      </c>
      <c r="BA99" s="164">
        <f>IF(AZ99=1,G99,0)</f>
        <v>0</v>
      </c>
      <c r="BB99" s="164">
        <f>IF(AZ99=2,G99,0)</f>
        <v>0</v>
      </c>
      <c r="BC99" s="164">
        <f>IF(AZ99=3,G99,0)</f>
        <v>0</v>
      </c>
      <c r="BD99" s="164">
        <f>IF(AZ99=4,G99,0)</f>
        <v>0</v>
      </c>
      <c r="BE99" s="164">
        <f>IF(AZ99=5,G99,0)</f>
        <v>0</v>
      </c>
      <c r="CA99" s="197">
        <v>1</v>
      </c>
      <c r="CB99" s="197">
        <v>7</v>
      </c>
      <c r="CZ99" s="164">
        <v>0</v>
      </c>
    </row>
    <row r="100" spans="1:104" x14ac:dyDescent="0.2">
      <c r="A100" s="191">
        <v>58</v>
      </c>
      <c r="B100" s="192" t="s">
        <v>233</v>
      </c>
      <c r="C100" s="193" t="s">
        <v>234</v>
      </c>
      <c r="D100" s="194" t="s">
        <v>226</v>
      </c>
      <c r="E100" s="195">
        <v>6</v>
      </c>
      <c r="F100" s="195">
        <v>0</v>
      </c>
      <c r="G100" s="196">
        <f>E100*F100</f>
        <v>0</v>
      </c>
      <c r="O100" s="190">
        <v>2</v>
      </c>
      <c r="AA100" s="164">
        <v>1</v>
      </c>
      <c r="AB100" s="164">
        <v>7</v>
      </c>
      <c r="AC100" s="164">
        <v>7</v>
      </c>
      <c r="AZ100" s="164">
        <v>2</v>
      </c>
      <c r="BA100" s="164">
        <f>IF(AZ100=1,G100,0)</f>
        <v>0</v>
      </c>
      <c r="BB100" s="164">
        <f>IF(AZ100=2,G100,0)</f>
        <v>0</v>
      </c>
      <c r="BC100" s="164">
        <f>IF(AZ100=3,G100,0)</f>
        <v>0</v>
      </c>
      <c r="BD100" s="164">
        <f>IF(AZ100=4,G100,0)</f>
        <v>0</v>
      </c>
      <c r="BE100" s="164">
        <f>IF(AZ100=5,G100,0)</f>
        <v>0</v>
      </c>
      <c r="CA100" s="197">
        <v>1</v>
      </c>
      <c r="CB100" s="197">
        <v>7</v>
      </c>
      <c r="CZ100" s="164">
        <v>1.8E-3</v>
      </c>
    </row>
    <row r="101" spans="1:104" x14ac:dyDescent="0.2">
      <c r="A101" s="191">
        <v>59</v>
      </c>
      <c r="B101" s="192" t="s">
        <v>235</v>
      </c>
      <c r="C101" s="193" t="s">
        <v>236</v>
      </c>
      <c r="D101" s="194" t="s">
        <v>122</v>
      </c>
      <c r="E101" s="195">
        <v>7</v>
      </c>
      <c r="F101" s="195">
        <v>0</v>
      </c>
      <c r="G101" s="196">
        <f>E101*F101</f>
        <v>0</v>
      </c>
      <c r="O101" s="190">
        <v>2</v>
      </c>
      <c r="AA101" s="164">
        <v>1</v>
      </c>
      <c r="AB101" s="164">
        <v>0</v>
      </c>
      <c r="AC101" s="164">
        <v>0</v>
      </c>
      <c r="AZ101" s="164">
        <v>2</v>
      </c>
      <c r="BA101" s="164">
        <f>IF(AZ101=1,G101,0)</f>
        <v>0</v>
      </c>
      <c r="BB101" s="164">
        <f>IF(AZ101=2,G101,0)</f>
        <v>0</v>
      </c>
      <c r="BC101" s="164">
        <f>IF(AZ101=3,G101,0)</f>
        <v>0</v>
      </c>
      <c r="BD101" s="164">
        <f>IF(AZ101=4,G101,0)</f>
        <v>0</v>
      </c>
      <c r="BE101" s="164">
        <f>IF(AZ101=5,G101,0)</f>
        <v>0</v>
      </c>
      <c r="CA101" s="197">
        <v>1</v>
      </c>
      <c r="CB101" s="197">
        <v>0</v>
      </c>
      <c r="CZ101" s="164">
        <v>0</v>
      </c>
    </row>
    <row r="102" spans="1:104" x14ac:dyDescent="0.2">
      <c r="A102" s="191">
        <v>60</v>
      </c>
      <c r="B102" s="192" t="s">
        <v>237</v>
      </c>
      <c r="C102" s="193" t="s">
        <v>238</v>
      </c>
      <c r="D102" s="194" t="s">
        <v>226</v>
      </c>
      <c r="E102" s="195">
        <v>7</v>
      </c>
      <c r="F102" s="195">
        <v>0</v>
      </c>
      <c r="G102" s="196">
        <f>E102*F102</f>
        <v>0</v>
      </c>
      <c r="O102" s="190">
        <v>2</v>
      </c>
      <c r="AA102" s="164">
        <v>1</v>
      </c>
      <c r="AB102" s="164">
        <v>7</v>
      </c>
      <c r="AC102" s="164">
        <v>7</v>
      </c>
      <c r="AZ102" s="164">
        <v>2</v>
      </c>
      <c r="BA102" s="164">
        <f>IF(AZ102=1,G102,0)</f>
        <v>0</v>
      </c>
      <c r="BB102" s="164">
        <f>IF(AZ102=2,G102,0)</f>
        <v>0</v>
      </c>
      <c r="BC102" s="164">
        <f>IF(AZ102=3,G102,0)</f>
        <v>0</v>
      </c>
      <c r="BD102" s="164">
        <f>IF(AZ102=4,G102,0)</f>
        <v>0</v>
      </c>
      <c r="BE102" s="164">
        <f>IF(AZ102=5,G102,0)</f>
        <v>0</v>
      </c>
      <c r="CA102" s="197">
        <v>1</v>
      </c>
      <c r="CB102" s="197">
        <v>7</v>
      </c>
      <c r="CZ102" s="164">
        <v>1.8600000000000001E-3</v>
      </c>
    </row>
    <row r="103" spans="1:104" x14ac:dyDescent="0.2">
      <c r="A103" s="191">
        <v>61</v>
      </c>
      <c r="B103" s="192" t="s">
        <v>239</v>
      </c>
      <c r="C103" s="193" t="s">
        <v>240</v>
      </c>
      <c r="D103" s="194" t="s">
        <v>226</v>
      </c>
      <c r="E103" s="195">
        <v>1</v>
      </c>
      <c r="F103" s="195">
        <v>0</v>
      </c>
      <c r="G103" s="196">
        <f>E103*F103</f>
        <v>0</v>
      </c>
      <c r="O103" s="190">
        <v>2</v>
      </c>
      <c r="AA103" s="164">
        <v>1</v>
      </c>
      <c r="AB103" s="164">
        <v>7</v>
      </c>
      <c r="AC103" s="164">
        <v>7</v>
      </c>
      <c r="AZ103" s="164">
        <v>2</v>
      </c>
      <c r="BA103" s="164">
        <f>IF(AZ103=1,G103,0)</f>
        <v>0</v>
      </c>
      <c r="BB103" s="164">
        <f>IF(AZ103=2,G103,0)</f>
        <v>0</v>
      </c>
      <c r="BC103" s="164">
        <f>IF(AZ103=3,G103,0)</f>
        <v>0</v>
      </c>
      <c r="BD103" s="164">
        <f>IF(AZ103=4,G103,0)</f>
        <v>0</v>
      </c>
      <c r="BE103" s="164">
        <f>IF(AZ103=5,G103,0)</f>
        <v>0</v>
      </c>
      <c r="CA103" s="197">
        <v>1</v>
      </c>
      <c r="CB103" s="197">
        <v>7</v>
      </c>
      <c r="CZ103" s="164">
        <v>0</v>
      </c>
    </row>
    <row r="104" spans="1:104" x14ac:dyDescent="0.2">
      <c r="A104" s="191">
        <v>62</v>
      </c>
      <c r="B104" s="192" t="s">
        <v>241</v>
      </c>
      <c r="C104" s="193" t="s">
        <v>242</v>
      </c>
      <c r="D104" s="194" t="s">
        <v>226</v>
      </c>
      <c r="E104" s="195">
        <v>6</v>
      </c>
      <c r="F104" s="195">
        <v>0</v>
      </c>
      <c r="G104" s="196">
        <f>E104*F104</f>
        <v>0</v>
      </c>
      <c r="O104" s="190">
        <v>2</v>
      </c>
      <c r="AA104" s="164">
        <v>1</v>
      </c>
      <c r="AB104" s="164">
        <v>7</v>
      </c>
      <c r="AC104" s="164">
        <v>7</v>
      </c>
      <c r="AZ104" s="164">
        <v>2</v>
      </c>
      <c r="BA104" s="164">
        <f>IF(AZ104=1,G104,0)</f>
        <v>0</v>
      </c>
      <c r="BB104" s="164">
        <f>IF(AZ104=2,G104,0)</f>
        <v>0</v>
      </c>
      <c r="BC104" s="164">
        <f>IF(AZ104=3,G104,0)</f>
        <v>0</v>
      </c>
      <c r="BD104" s="164">
        <f>IF(AZ104=4,G104,0)</f>
        <v>0</v>
      </c>
      <c r="BE104" s="164">
        <f>IF(AZ104=5,G104,0)</f>
        <v>0</v>
      </c>
      <c r="CA104" s="197">
        <v>1</v>
      </c>
      <c r="CB104" s="197">
        <v>7</v>
      </c>
      <c r="CZ104" s="164">
        <v>0</v>
      </c>
    </row>
    <row r="105" spans="1:104" x14ac:dyDescent="0.2">
      <c r="A105" s="191">
        <v>63</v>
      </c>
      <c r="B105" s="192" t="s">
        <v>243</v>
      </c>
      <c r="C105" s="193" t="s">
        <v>244</v>
      </c>
      <c r="D105" s="194" t="s">
        <v>226</v>
      </c>
      <c r="E105" s="195">
        <v>6</v>
      </c>
      <c r="F105" s="195">
        <v>0</v>
      </c>
      <c r="G105" s="196">
        <f>E105*F105</f>
        <v>0</v>
      </c>
      <c r="O105" s="190">
        <v>2</v>
      </c>
      <c r="AA105" s="164">
        <v>1</v>
      </c>
      <c r="AB105" s="164">
        <v>7</v>
      </c>
      <c r="AC105" s="164">
        <v>7</v>
      </c>
      <c r="AZ105" s="164">
        <v>2</v>
      </c>
      <c r="BA105" s="164">
        <f>IF(AZ105=1,G105,0)</f>
        <v>0</v>
      </c>
      <c r="BB105" s="164">
        <f>IF(AZ105=2,G105,0)</f>
        <v>0</v>
      </c>
      <c r="BC105" s="164">
        <f>IF(AZ105=3,G105,0)</f>
        <v>0</v>
      </c>
      <c r="BD105" s="164">
        <f>IF(AZ105=4,G105,0)</f>
        <v>0</v>
      </c>
      <c r="BE105" s="164">
        <f>IF(AZ105=5,G105,0)</f>
        <v>0</v>
      </c>
      <c r="CA105" s="197">
        <v>1</v>
      </c>
      <c r="CB105" s="197">
        <v>7</v>
      </c>
      <c r="CZ105" s="164">
        <v>1.4E-3</v>
      </c>
    </row>
    <row r="106" spans="1:104" x14ac:dyDescent="0.2">
      <c r="A106" s="191">
        <v>64</v>
      </c>
      <c r="B106" s="192" t="s">
        <v>245</v>
      </c>
      <c r="C106" s="193" t="s">
        <v>246</v>
      </c>
      <c r="D106" s="194" t="s">
        <v>226</v>
      </c>
      <c r="E106" s="195">
        <v>5</v>
      </c>
      <c r="F106" s="195">
        <v>0</v>
      </c>
      <c r="G106" s="196">
        <f>E106*F106</f>
        <v>0</v>
      </c>
      <c r="O106" s="190">
        <v>2</v>
      </c>
      <c r="AA106" s="164">
        <v>1</v>
      </c>
      <c r="AB106" s="164">
        <v>7</v>
      </c>
      <c r="AC106" s="164">
        <v>7</v>
      </c>
      <c r="AZ106" s="164">
        <v>2</v>
      </c>
      <c r="BA106" s="164">
        <f>IF(AZ106=1,G106,0)</f>
        <v>0</v>
      </c>
      <c r="BB106" s="164">
        <f>IF(AZ106=2,G106,0)</f>
        <v>0</v>
      </c>
      <c r="BC106" s="164">
        <f>IF(AZ106=3,G106,0)</f>
        <v>0</v>
      </c>
      <c r="BD106" s="164">
        <f>IF(AZ106=4,G106,0)</f>
        <v>0</v>
      </c>
      <c r="BE106" s="164">
        <f>IF(AZ106=5,G106,0)</f>
        <v>0</v>
      </c>
      <c r="CA106" s="197">
        <v>1</v>
      </c>
      <c r="CB106" s="197">
        <v>7</v>
      </c>
      <c r="CZ106" s="164">
        <v>0</v>
      </c>
    </row>
    <row r="107" spans="1:104" x14ac:dyDescent="0.2">
      <c r="A107" s="191">
        <v>65</v>
      </c>
      <c r="B107" s="192" t="s">
        <v>247</v>
      </c>
      <c r="C107" s="193" t="s">
        <v>248</v>
      </c>
      <c r="D107" s="194" t="s">
        <v>226</v>
      </c>
      <c r="E107" s="195">
        <v>5</v>
      </c>
      <c r="F107" s="195">
        <v>0</v>
      </c>
      <c r="G107" s="196">
        <f>E107*F107</f>
        <v>0</v>
      </c>
      <c r="O107" s="190">
        <v>2</v>
      </c>
      <c r="AA107" s="164">
        <v>1</v>
      </c>
      <c r="AB107" s="164">
        <v>7</v>
      </c>
      <c r="AC107" s="164">
        <v>7</v>
      </c>
      <c r="AZ107" s="164">
        <v>2</v>
      </c>
      <c r="BA107" s="164">
        <f>IF(AZ107=1,G107,0)</f>
        <v>0</v>
      </c>
      <c r="BB107" s="164">
        <f>IF(AZ107=2,G107,0)</f>
        <v>0</v>
      </c>
      <c r="BC107" s="164">
        <f>IF(AZ107=3,G107,0)</f>
        <v>0</v>
      </c>
      <c r="BD107" s="164">
        <f>IF(AZ107=4,G107,0)</f>
        <v>0</v>
      </c>
      <c r="BE107" s="164">
        <f>IF(AZ107=5,G107,0)</f>
        <v>0</v>
      </c>
      <c r="CA107" s="197">
        <v>1</v>
      </c>
      <c r="CB107" s="197">
        <v>7</v>
      </c>
      <c r="CZ107" s="164">
        <v>0</v>
      </c>
    </row>
    <row r="108" spans="1:104" x14ac:dyDescent="0.2">
      <c r="A108" s="191">
        <v>66</v>
      </c>
      <c r="B108" s="192" t="s">
        <v>249</v>
      </c>
      <c r="C108" s="193" t="s">
        <v>250</v>
      </c>
      <c r="D108" s="194" t="s">
        <v>122</v>
      </c>
      <c r="E108" s="195">
        <v>1</v>
      </c>
      <c r="F108" s="195">
        <v>0</v>
      </c>
      <c r="G108" s="196">
        <f>E108*F108</f>
        <v>0</v>
      </c>
      <c r="O108" s="190">
        <v>2</v>
      </c>
      <c r="AA108" s="164">
        <v>1</v>
      </c>
      <c r="AB108" s="164">
        <v>0</v>
      </c>
      <c r="AC108" s="164">
        <v>0</v>
      </c>
      <c r="AZ108" s="164">
        <v>2</v>
      </c>
      <c r="BA108" s="164">
        <f>IF(AZ108=1,G108,0)</f>
        <v>0</v>
      </c>
      <c r="BB108" s="164">
        <f>IF(AZ108=2,G108,0)</f>
        <v>0</v>
      </c>
      <c r="BC108" s="164">
        <f>IF(AZ108=3,G108,0)</f>
        <v>0</v>
      </c>
      <c r="BD108" s="164">
        <f>IF(AZ108=4,G108,0)</f>
        <v>0</v>
      </c>
      <c r="BE108" s="164">
        <f>IF(AZ108=5,G108,0)</f>
        <v>0</v>
      </c>
      <c r="CA108" s="197">
        <v>1</v>
      </c>
      <c r="CB108" s="197">
        <v>0</v>
      </c>
      <c r="CZ108" s="164">
        <v>2.5999999999999999E-3</v>
      </c>
    </row>
    <row r="109" spans="1:104" ht="22.5" x14ac:dyDescent="0.2">
      <c r="A109" s="191">
        <v>67</v>
      </c>
      <c r="B109" s="192" t="s">
        <v>251</v>
      </c>
      <c r="C109" s="193" t="s">
        <v>252</v>
      </c>
      <c r="D109" s="194" t="s">
        <v>226</v>
      </c>
      <c r="E109" s="195">
        <v>6</v>
      </c>
      <c r="F109" s="195">
        <v>0</v>
      </c>
      <c r="G109" s="196">
        <f>E109*F109</f>
        <v>0</v>
      </c>
      <c r="O109" s="190">
        <v>2</v>
      </c>
      <c r="AA109" s="164">
        <v>1</v>
      </c>
      <c r="AB109" s="164">
        <v>0</v>
      </c>
      <c r="AC109" s="164">
        <v>0</v>
      </c>
      <c r="AZ109" s="164">
        <v>2</v>
      </c>
      <c r="BA109" s="164">
        <f>IF(AZ109=1,G109,0)</f>
        <v>0</v>
      </c>
      <c r="BB109" s="164">
        <f>IF(AZ109=2,G109,0)</f>
        <v>0</v>
      </c>
      <c r="BC109" s="164">
        <f>IF(AZ109=3,G109,0)</f>
        <v>0</v>
      </c>
      <c r="BD109" s="164">
        <f>IF(AZ109=4,G109,0)</f>
        <v>0</v>
      </c>
      <c r="BE109" s="164">
        <f>IF(AZ109=5,G109,0)</f>
        <v>0</v>
      </c>
      <c r="CA109" s="197">
        <v>1</v>
      </c>
      <c r="CB109" s="197">
        <v>0</v>
      </c>
      <c r="CZ109" s="164">
        <v>2.538E-2</v>
      </c>
    </row>
    <row r="110" spans="1:104" ht="22.5" x14ac:dyDescent="0.2">
      <c r="A110" s="191">
        <v>68</v>
      </c>
      <c r="B110" s="192" t="s">
        <v>253</v>
      </c>
      <c r="C110" s="193" t="s">
        <v>254</v>
      </c>
      <c r="D110" s="194" t="s">
        <v>226</v>
      </c>
      <c r="E110" s="195">
        <v>6</v>
      </c>
      <c r="F110" s="195">
        <v>0</v>
      </c>
      <c r="G110" s="196">
        <f>E110*F110</f>
        <v>0</v>
      </c>
      <c r="O110" s="190">
        <v>2</v>
      </c>
      <c r="AA110" s="164">
        <v>1</v>
      </c>
      <c r="AB110" s="164">
        <v>7</v>
      </c>
      <c r="AC110" s="164">
        <v>7</v>
      </c>
      <c r="AZ110" s="164">
        <v>2</v>
      </c>
      <c r="BA110" s="164">
        <f>IF(AZ110=1,G110,0)</f>
        <v>0</v>
      </c>
      <c r="BB110" s="164">
        <f>IF(AZ110=2,G110,0)</f>
        <v>0</v>
      </c>
      <c r="BC110" s="164">
        <f>IF(AZ110=3,G110,0)</f>
        <v>0</v>
      </c>
      <c r="BD110" s="164">
        <f>IF(AZ110=4,G110,0)</f>
        <v>0</v>
      </c>
      <c r="BE110" s="164">
        <f>IF(AZ110=5,G110,0)</f>
        <v>0</v>
      </c>
      <c r="CA110" s="197">
        <v>1</v>
      </c>
      <c r="CB110" s="197">
        <v>7</v>
      </c>
      <c r="CZ110" s="164">
        <v>1.7979999999999999E-2</v>
      </c>
    </row>
    <row r="111" spans="1:104" x14ac:dyDescent="0.2">
      <c r="A111" s="191">
        <v>69</v>
      </c>
      <c r="B111" s="192" t="s">
        <v>255</v>
      </c>
      <c r="C111" s="193" t="s">
        <v>256</v>
      </c>
      <c r="D111" s="194" t="s">
        <v>226</v>
      </c>
      <c r="E111" s="195">
        <v>6</v>
      </c>
      <c r="F111" s="195">
        <v>0</v>
      </c>
      <c r="G111" s="196">
        <f>E111*F111</f>
        <v>0</v>
      </c>
      <c r="O111" s="190">
        <v>2</v>
      </c>
      <c r="AA111" s="164">
        <v>1</v>
      </c>
      <c r="AB111" s="164">
        <v>7</v>
      </c>
      <c r="AC111" s="164">
        <v>7</v>
      </c>
      <c r="AZ111" s="164">
        <v>2</v>
      </c>
      <c r="BA111" s="164">
        <f>IF(AZ111=1,G111,0)</f>
        <v>0</v>
      </c>
      <c r="BB111" s="164">
        <f>IF(AZ111=2,G111,0)</f>
        <v>0</v>
      </c>
      <c r="BC111" s="164">
        <f>IF(AZ111=3,G111,0)</f>
        <v>0</v>
      </c>
      <c r="BD111" s="164">
        <f>IF(AZ111=4,G111,0)</f>
        <v>0</v>
      </c>
      <c r="BE111" s="164">
        <f>IF(AZ111=5,G111,0)</f>
        <v>0</v>
      </c>
      <c r="CA111" s="197">
        <v>1</v>
      </c>
      <c r="CB111" s="197">
        <v>7</v>
      </c>
      <c r="CZ111" s="164">
        <v>0</v>
      </c>
    </row>
    <row r="112" spans="1:104" x14ac:dyDescent="0.2">
      <c r="A112" s="191">
        <v>70</v>
      </c>
      <c r="B112" s="192" t="s">
        <v>257</v>
      </c>
      <c r="C112" s="193" t="s">
        <v>258</v>
      </c>
      <c r="D112" s="194" t="s">
        <v>226</v>
      </c>
      <c r="E112" s="195">
        <v>1</v>
      </c>
      <c r="F112" s="195">
        <v>0</v>
      </c>
      <c r="G112" s="196">
        <f>E112*F112</f>
        <v>0</v>
      </c>
      <c r="O112" s="190">
        <v>2</v>
      </c>
      <c r="AA112" s="164">
        <v>1</v>
      </c>
      <c r="AB112" s="164">
        <v>7</v>
      </c>
      <c r="AC112" s="164">
        <v>7</v>
      </c>
      <c r="AZ112" s="164">
        <v>2</v>
      </c>
      <c r="BA112" s="164">
        <f>IF(AZ112=1,G112,0)</f>
        <v>0</v>
      </c>
      <c r="BB112" s="164">
        <f>IF(AZ112=2,G112,0)</f>
        <v>0</v>
      </c>
      <c r="BC112" s="164">
        <f>IF(AZ112=3,G112,0)</f>
        <v>0</v>
      </c>
      <c r="BD112" s="164">
        <f>IF(AZ112=4,G112,0)</f>
        <v>0</v>
      </c>
      <c r="BE112" s="164">
        <f>IF(AZ112=5,G112,0)</f>
        <v>0</v>
      </c>
      <c r="CA112" s="197">
        <v>1</v>
      </c>
      <c r="CB112" s="197">
        <v>7</v>
      </c>
      <c r="CZ112" s="164">
        <v>1.1199999999999999E-3</v>
      </c>
    </row>
    <row r="113" spans="1:104" x14ac:dyDescent="0.2">
      <c r="A113" s="191">
        <v>71</v>
      </c>
      <c r="B113" s="192" t="s">
        <v>259</v>
      </c>
      <c r="C113" s="193" t="s">
        <v>260</v>
      </c>
      <c r="D113" s="194" t="s">
        <v>122</v>
      </c>
      <c r="E113" s="195">
        <v>1</v>
      </c>
      <c r="F113" s="195">
        <v>0</v>
      </c>
      <c r="G113" s="196">
        <f>E113*F113</f>
        <v>0</v>
      </c>
      <c r="O113" s="190">
        <v>2</v>
      </c>
      <c r="AA113" s="164">
        <v>1</v>
      </c>
      <c r="AB113" s="164">
        <v>7</v>
      </c>
      <c r="AC113" s="164">
        <v>7</v>
      </c>
      <c r="AZ113" s="164">
        <v>2</v>
      </c>
      <c r="BA113" s="164">
        <f>IF(AZ113=1,G113,0)</f>
        <v>0</v>
      </c>
      <c r="BB113" s="164">
        <f>IF(AZ113=2,G113,0)</f>
        <v>0</v>
      </c>
      <c r="BC113" s="164">
        <f>IF(AZ113=3,G113,0)</f>
        <v>0</v>
      </c>
      <c r="BD113" s="164">
        <f>IF(AZ113=4,G113,0)</f>
        <v>0</v>
      </c>
      <c r="BE113" s="164">
        <f>IF(AZ113=5,G113,0)</f>
        <v>0</v>
      </c>
      <c r="CA113" s="197">
        <v>1</v>
      </c>
      <c r="CB113" s="197">
        <v>7</v>
      </c>
      <c r="CZ113" s="164">
        <v>1.32E-3</v>
      </c>
    </row>
    <row r="114" spans="1:104" x14ac:dyDescent="0.2">
      <c r="A114" s="191">
        <v>72</v>
      </c>
      <c r="B114" s="192" t="s">
        <v>261</v>
      </c>
      <c r="C114" s="193" t="s">
        <v>262</v>
      </c>
      <c r="D114" s="194" t="s">
        <v>122</v>
      </c>
      <c r="E114" s="195">
        <v>1</v>
      </c>
      <c r="F114" s="195">
        <v>0</v>
      </c>
      <c r="G114" s="196">
        <f>E114*F114</f>
        <v>0</v>
      </c>
      <c r="O114" s="190">
        <v>2</v>
      </c>
      <c r="AA114" s="164">
        <v>1</v>
      </c>
      <c r="AB114" s="164">
        <v>7</v>
      </c>
      <c r="AC114" s="164">
        <v>7</v>
      </c>
      <c r="AZ114" s="164">
        <v>2</v>
      </c>
      <c r="BA114" s="164">
        <f>IF(AZ114=1,G114,0)</f>
        <v>0</v>
      </c>
      <c r="BB114" s="164">
        <f>IF(AZ114=2,G114,0)</f>
        <v>0</v>
      </c>
      <c r="BC114" s="164">
        <f>IF(AZ114=3,G114,0)</f>
        <v>0</v>
      </c>
      <c r="BD114" s="164">
        <f>IF(AZ114=4,G114,0)</f>
        <v>0</v>
      </c>
      <c r="BE114" s="164">
        <f>IF(AZ114=5,G114,0)</f>
        <v>0</v>
      </c>
      <c r="CA114" s="197">
        <v>1</v>
      </c>
      <c r="CB114" s="197">
        <v>7</v>
      </c>
      <c r="CZ114" s="164">
        <v>2.4000000000000001E-4</v>
      </c>
    </row>
    <row r="115" spans="1:104" x14ac:dyDescent="0.2">
      <c r="A115" s="191">
        <v>73</v>
      </c>
      <c r="B115" s="192" t="s">
        <v>263</v>
      </c>
      <c r="C115" s="193" t="s">
        <v>264</v>
      </c>
      <c r="D115" s="194" t="s">
        <v>122</v>
      </c>
      <c r="E115" s="195">
        <v>1</v>
      </c>
      <c r="F115" s="195">
        <v>0</v>
      </c>
      <c r="G115" s="196">
        <f>E115*F115</f>
        <v>0</v>
      </c>
      <c r="O115" s="190">
        <v>2</v>
      </c>
      <c r="AA115" s="164">
        <v>1</v>
      </c>
      <c r="AB115" s="164">
        <v>7</v>
      </c>
      <c r="AC115" s="164">
        <v>7</v>
      </c>
      <c r="AZ115" s="164">
        <v>2</v>
      </c>
      <c r="BA115" s="164">
        <f>IF(AZ115=1,G115,0)</f>
        <v>0</v>
      </c>
      <c r="BB115" s="164">
        <f>IF(AZ115=2,G115,0)</f>
        <v>0</v>
      </c>
      <c r="BC115" s="164">
        <f>IF(AZ115=3,G115,0)</f>
        <v>0</v>
      </c>
      <c r="BD115" s="164">
        <f>IF(AZ115=4,G115,0)</f>
        <v>0</v>
      </c>
      <c r="BE115" s="164">
        <f>IF(AZ115=5,G115,0)</f>
        <v>0</v>
      </c>
      <c r="CA115" s="197">
        <v>1</v>
      </c>
      <c r="CB115" s="197">
        <v>7</v>
      </c>
      <c r="CZ115" s="164">
        <v>2.4000000000000001E-4</v>
      </c>
    </row>
    <row r="116" spans="1:104" x14ac:dyDescent="0.2">
      <c r="A116" s="191">
        <v>74</v>
      </c>
      <c r="B116" s="192" t="s">
        <v>265</v>
      </c>
      <c r="C116" s="193" t="s">
        <v>266</v>
      </c>
      <c r="D116" s="194" t="s">
        <v>122</v>
      </c>
      <c r="E116" s="195">
        <v>6</v>
      </c>
      <c r="F116" s="195">
        <v>0</v>
      </c>
      <c r="G116" s="196">
        <f>E116*F116</f>
        <v>0</v>
      </c>
      <c r="O116" s="190">
        <v>2</v>
      </c>
      <c r="AA116" s="164">
        <v>1</v>
      </c>
      <c r="AB116" s="164">
        <v>7</v>
      </c>
      <c r="AC116" s="164">
        <v>7</v>
      </c>
      <c r="AZ116" s="164">
        <v>2</v>
      </c>
      <c r="BA116" s="164">
        <f>IF(AZ116=1,G116,0)</f>
        <v>0</v>
      </c>
      <c r="BB116" s="164">
        <f>IF(AZ116=2,G116,0)</f>
        <v>0</v>
      </c>
      <c r="BC116" s="164">
        <f>IF(AZ116=3,G116,0)</f>
        <v>0</v>
      </c>
      <c r="BD116" s="164">
        <f>IF(AZ116=4,G116,0)</f>
        <v>0</v>
      </c>
      <c r="BE116" s="164">
        <f>IF(AZ116=5,G116,0)</f>
        <v>0</v>
      </c>
      <c r="CA116" s="197">
        <v>1</v>
      </c>
      <c r="CB116" s="197">
        <v>7</v>
      </c>
      <c r="CZ116" s="164">
        <v>1E-4</v>
      </c>
    </row>
    <row r="117" spans="1:104" x14ac:dyDescent="0.2">
      <c r="A117" s="191">
        <v>75</v>
      </c>
      <c r="B117" s="192" t="s">
        <v>267</v>
      </c>
      <c r="C117" s="193" t="s">
        <v>268</v>
      </c>
      <c r="D117" s="194" t="s">
        <v>79</v>
      </c>
      <c r="E117" s="195">
        <v>1</v>
      </c>
      <c r="F117" s="195">
        <v>0</v>
      </c>
      <c r="G117" s="196">
        <f>E117*F117</f>
        <v>0</v>
      </c>
      <c r="O117" s="190">
        <v>2</v>
      </c>
      <c r="AA117" s="164">
        <v>1</v>
      </c>
      <c r="AB117" s="164">
        <v>7</v>
      </c>
      <c r="AC117" s="164">
        <v>7</v>
      </c>
      <c r="AZ117" s="164">
        <v>2</v>
      </c>
      <c r="BA117" s="164">
        <f>IF(AZ117=1,G117,0)</f>
        <v>0</v>
      </c>
      <c r="BB117" s="164">
        <f>IF(AZ117=2,G117,0)</f>
        <v>0</v>
      </c>
      <c r="BC117" s="164">
        <f>IF(AZ117=3,G117,0)</f>
        <v>0</v>
      </c>
      <c r="BD117" s="164">
        <f>IF(AZ117=4,G117,0)</f>
        <v>0</v>
      </c>
      <c r="BE117" s="164">
        <f>IF(AZ117=5,G117,0)</f>
        <v>0</v>
      </c>
      <c r="CA117" s="197">
        <v>1</v>
      </c>
      <c r="CB117" s="197">
        <v>7</v>
      </c>
      <c r="CZ117" s="164">
        <v>3.662E-2</v>
      </c>
    </row>
    <row r="118" spans="1:104" ht="22.5" x14ac:dyDescent="0.2">
      <c r="A118" s="191">
        <v>76</v>
      </c>
      <c r="B118" s="192" t="s">
        <v>269</v>
      </c>
      <c r="C118" s="193" t="s">
        <v>270</v>
      </c>
      <c r="D118" s="194" t="s">
        <v>122</v>
      </c>
      <c r="E118" s="195">
        <v>6</v>
      </c>
      <c r="F118" s="195">
        <v>0</v>
      </c>
      <c r="G118" s="196">
        <f>E118*F118</f>
        <v>0</v>
      </c>
      <c r="O118" s="190">
        <v>2</v>
      </c>
      <c r="AA118" s="164">
        <v>3</v>
      </c>
      <c r="AB118" s="164">
        <v>7</v>
      </c>
      <c r="AC118" s="164">
        <v>55144215</v>
      </c>
      <c r="AZ118" s="164">
        <v>2</v>
      </c>
      <c r="BA118" s="164">
        <f>IF(AZ118=1,G118,0)</f>
        <v>0</v>
      </c>
      <c r="BB118" s="164">
        <f>IF(AZ118=2,G118,0)</f>
        <v>0</v>
      </c>
      <c r="BC118" s="164">
        <f>IF(AZ118=3,G118,0)</f>
        <v>0</v>
      </c>
      <c r="BD118" s="164">
        <f>IF(AZ118=4,G118,0)</f>
        <v>0</v>
      </c>
      <c r="BE118" s="164">
        <f>IF(AZ118=5,G118,0)</f>
        <v>0</v>
      </c>
      <c r="CA118" s="197">
        <v>3</v>
      </c>
      <c r="CB118" s="197">
        <v>7</v>
      </c>
      <c r="CZ118" s="164">
        <v>1.8E-3</v>
      </c>
    </row>
    <row r="119" spans="1:104" x14ac:dyDescent="0.2">
      <c r="A119" s="191">
        <v>77</v>
      </c>
      <c r="B119" s="192" t="s">
        <v>271</v>
      </c>
      <c r="C119" s="193" t="s">
        <v>272</v>
      </c>
      <c r="D119" s="194" t="s">
        <v>122</v>
      </c>
      <c r="E119" s="195">
        <v>6</v>
      </c>
      <c r="F119" s="195">
        <v>0</v>
      </c>
      <c r="G119" s="196">
        <f>E119*F119</f>
        <v>0</v>
      </c>
      <c r="O119" s="190">
        <v>2</v>
      </c>
      <c r="AA119" s="164">
        <v>3</v>
      </c>
      <c r="AB119" s="164">
        <v>7</v>
      </c>
      <c r="AC119" s="164" t="s">
        <v>271</v>
      </c>
      <c r="AZ119" s="164">
        <v>2</v>
      </c>
      <c r="BA119" s="164">
        <f>IF(AZ119=1,G119,0)</f>
        <v>0</v>
      </c>
      <c r="BB119" s="164">
        <f>IF(AZ119=2,G119,0)</f>
        <v>0</v>
      </c>
      <c r="BC119" s="164">
        <f>IF(AZ119=3,G119,0)</f>
        <v>0</v>
      </c>
      <c r="BD119" s="164">
        <f>IF(AZ119=4,G119,0)</f>
        <v>0</v>
      </c>
      <c r="BE119" s="164">
        <f>IF(AZ119=5,G119,0)</f>
        <v>0</v>
      </c>
      <c r="CA119" s="197">
        <v>3</v>
      </c>
      <c r="CB119" s="197">
        <v>7</v>
      </c>
      <c r="CZ119" s="164">
        <v>1.3999999999999999E-4</v>
      </c>
    </row>
    <row r="120" spans="1:104" x14ac:dyDescent="0.2">
      <c r="A120" s="191">
        <v>78</v>
      </c>
      <c r="B120" s="192" t="s">
        <v>273</v>
      </c>
      <c r="C120" s="193" t="s">
        <v>274</v>
      </c>
      <c r="D120" s="194" t="s">
        <v>122</v>
      </c>
      <c r="E120" s="195">
        <v>1</v>
      </c>
      <c r="F120" s="195">
        <v>0</v>
      </c>
      <c r="G120" s="196">
        <f>E120*F120</f>
        <v>0</v>
      </c>
      <c r="O120" s="190">
        <v>2</v>
      </c>
      <c r="AA120" s="164">
        <v>3</v>
      </c>
      <c r="AB120" s="164">
        <v>7</v>
      </c>
      <c r="AC120" s="164" t="s">
        <v>273</v>
      </c>
      <c r="AZ120" s="164">
        <v>2</v>
      </c>
      <c r="BA120" s="164">
        <f>IF(AZ120=1,G120,0)</f>
        <v>0</v>
      </c>
      <c r="BB120" s="164">
        <f>IF(AZ120=2,G120,0)</f>
        <v>0</v>
      </c>
      <c r="BC120" s="164">
        <f>IF(AZ120=3,G120,0)</f>
        <v>0</v>
      </c>
      <c r="BD120" s="164">
        <f>IF(AZ120=4,G120,0)</f>
        <v>0</v>
      </c>
      <c r="BE120" s="164">
        <f>IF(AZ120=5,G120,0)</f>
        <v>0</v>
      </c>
      <c r="CA120" s="197">
        <v>3</v>
      </c>
      <c r="CB120" s="197">
        <v>7</v>
      </c>
      <c r="CZ120" s="164">
        <v>8.4999999999999995E-4</v>
      </c>
    </row>
    <row r="121" spans="1:104" ht="22.5" x14ac:dyDescent="0.2">
      <c r="A121" s="191">
        <v>79</v>
      </c>
      <c r="B121" s="192" t="s">
        <v>275</v>
      </c>
      <c r="C121" s="193" t="s">
        <v>276</v>
      </c>
      <c r="D121" s="194" t="s">
        <v>122</v>
      </c>
      <c r="E121" s="195">
        <v>7</v>
      </c>
      <c r="F121" s="195">
        <v>0</v>
      </c>
      <c r="G121" s="196">
        <f>E121*F121</f>
        <v>0</v>
      </c>
      <c r="O121" s="190">
        <v>2</v>
      </c>
      <c r="AA121" s="164">
        <v>3</v>
      </c>
      <c r="AB121" s="164">
        <v>7</v>
      </c>
      <c r="AC121" s="164">
        <v>64238826</v>
      </c>
      <c r="AZ121" s="164">
        <v>2</v>
      </c>
      <c r="BA121" s="164">
        <f>IF(AZ121=1,G121,0)</f>
        <v>0</v>
      </c>
      <c r="BB121" s="164">
        <f>IF(AZ121=2,G121,0)</f>
        <v>0</v>
      </c>
      <c r="BC121" s="164">
        <f>IF(AZ121=3,G121,0)</f>
        <v>0</v>
      </c>
      <c r="BD121" s="164">
        <f>IF(AZ121=4,G121,0)</f>
        <v>0</v>
      </c>
      <c r="BE121" s="164">
        <f>IF(AZ121=5,G121,0)</f>
        <v>0</v>
      </c>
      <c r="CA121" s="197">
        <v>3</v>
      </c>
      <c r="CB121" s="197">
        <v>7</v>
      </c>
      <c r="CZ121" s="164">
        <v>1.4E-2</v>
      </c>
    </row>
    <row r="122" spans="1:104" x14ac:dyDescent="0.2">
      <c r="A122" s="191">
        <v>80</v>
      </c>
      <c r="B122" s="192" t="s">
        <v>277</v>
      </c>
      <c r="C122" s="193" t="s">
        <v>278</v>
      </c>
      <c r="D122" s="194" t="s">
        <v>122</v>
      </c>
      <c r="E122" s="195">
        <v>1</v>
      </c>
      <c r="F122" s="195">
        <v>0</v>
      </c>
      <c r="G122" s="196">
        <f>E122*F122</f>
        <v>0</v>
      </c>
      <c r="O122" s="190">
        <v>2</v>
      </c>
      <c r="AA122" s="164">
        <v>3</v>
      </c>
      <c r="AB122" s="164">
        <v>7</v>
      </c>
      <c r="AC122" s="164">
        <v>64271101</v>
      </c>
      <c r="AZ122" s="164">
        <v>2</v>
      </c>
      <c r="BA122" s="164">
        <f>IF(AZ122=1,G122,0)</f>
        <v>0</v>
      </c>
      <c r="BB122" s="164">
        <f>IF(AZ122=2,G122,0)</f>
        <v>0</v>
      </c>
      <c r="BC122" s="164">
        <f>IF(AZ122=3,G122,0)</f>
        <v>0</v>
      </c>
      <c r="BD122" s="164">
        <f>IF(AZ122=4,G122,0)</f>
        <v>0</v>
      </c>
      <c r="BE122" s="164">
        <f>IF(AZ122=5,G122,0)</f>
        <v>0</v>
      </c>
      <c r="CA122" s="197">
        <v>3</v>
      </c>
      <c r="CB122" s="197">
        <v>7</v>
      </c>
      <c r="CZ122" s="164">
        <v>1.4E-2</v>
      </c>
    </row>
    <row r="123" spans="1:104" x14ac:dyDescent="0.2">
      <c r="A123" s="191">
        <v>81</v>
      </c>
      <c r="B123" s="192" t="s">
        <v>279</v>
      </c>
      <c r="C123" s="193" t="s">
        <v>280</v>
      </c>
      <c r="D123" s="194" t="s">
        <v>122</v>
      </c>
      <c r="E123" s="195">
        <v>7</v>
      </c>
      <c r="F123" s="195">
        <v>0</v>
      </c>
      <c r="G123" s="196">
        <f>E123*F123</f>
        <v>0</v>
      </c>
      <c r="O123" s="190">
        <v>2</v>
      </c>
      <c r="AA123" s="164">
        <v>3</v>
      </c>
      <c r="AB123" s="164">
        <v>7</v>
      </c>
      <c r="AC123" s="164" t="s">
        <v>279</v>
      </c>
      <c r="AZ123" s="164">
        <v>2</v>
      </c>
      <c r="BA123" s="164">
        <f>IF(AZ123=1,G123,0)</f>
        <v>0</v>
      </c>
      <c r="BB123" s="164">
        <f>IF(AZ123=2,G123,0)</f>
        <v>0</v>
      </c>
      <c r="BC123" s="164">
        <f>IF(AZ123=3,G123,0)</f>
        <v>0</v>
      </c>
      <c r="BD123" s="164">
        <f>IF(AZ123=4,G123,0)</f>
        <v>0</v>
      </c>
      <c r="BE123" s="164">
        <f>IF(AZ123=5,G123,0)</f>
        <v>0</v>
      </c>
      <c r="CA123" s="197">
        <v>3</v>
      </c>
      <c r="CB123" s="197">
        <v>7</v>
      </c>
      <c r="CZ123" s="164">
        <v>1E-3</v>
      </c>
    </row>
    <row r="124" spans="1:104" x14ac:dyDescent="0.2">
      <c r="A124" s="191">
        <v>82</v>
      </c>
      <c r="B124" s="192" t="s">
        <v>281</v>
      </c>
      <c r="C124" s="193" t="s">
        <v>282</v>
      </c>
      <c r="D124" s="194" t="s">
        <v>122</v>
      </c>
      <c r="E124" s="195">
        <v>7</v>
      </c>
      <c r="F124" s="195">
        <v>0</v>
      </c>
      <c r="G124" s="196">
        <f>E124*F124</f>
        <v>0</v>
      </c>
      <c r="O124" s="190">
        <v>2</v>
      </c>
      <c r="AA124" s="164">
        <v>3</v>
      </c>
      <c r="AB124" s="164">
        <v>7</v>
      </c>
      <c r="AC124" s="164" t="s">
        <v>281</v>
      </c>
      <c r="AZ124" s="164">
        <v>2</v>
      </c>
      <c r="BA124" s="164">
        <f>IF(AZ124=1,G124,0)</f>
        <v>0</v>
      </c>
      <c r="BB124" s="164">
        <f>IF(AZ124=2,G124,0)</f>
        <v>0</v>
      </c>
      <c r="BC124" s="164">
        <f>IF(AZ124=3,G124,0)</f>
        <v>0</v>
      </c>
      <c r="BD124" s="164">
        <f>IF(AZ124=4,G124,0)</f>
        <v>0</v>
      </c>
      <c r="BE124" s="164">
        <f>IF(AZ124=5,G124,0)</f>
        <v>0</v>
      </c>
      <c r="CA124" s="197">
        <v>3</v>
      </c>
      <c r="CB124" s="197">
        <v>7</v>
      </c>
      <c r="CZ124" s="164">
        <v>1E-3</v>
      </c>
    </row>
    <row r="125" spans="1:104" x14ac:dyDescent="0.2">
      <c r="A125" s="191">
        <v>83</v>
      </c>
      <c r="B125" s="192" t="s">
        <v>283</v>
      </c>
      <c r="C125" s="193" t="s">
        <v>284</v>
      </c>
      <c r="D125" s="194" t="s">
        <v>122</v>
      </c>
      <c r="E125" s="195">
        <v>7</v>
      </c>
      <c r="F125" s="195">
        <v>0</v>
      </c>
      <c r="G125" s="196">
        <f>E125*F125</f>
        <v>0</v>
      </c>
      <c r="O125" s="190">
        <v>2</v>
      </c>
      <c r="AA125" s="164">
        <v>3</v>
      </c>
      <c r="AB125" s="164">
        <v>1</v>
      </c>
      <c r="AC125" s="164">
        <v>65591220</v>
      </c>
      <c r="AZ125" s="164">
        <v>2</v>
      </c>
      <c r="BA125" s="164">
        <f>IF(AZ125=1,G125,0)</f>
        <v>0</v>
      </c>
      <c r="BB125" s="164">
        <f>IF(AZ125=2,G125,0)</f>
        <v>0</v>
      </c>
      <c r="BC125" s="164">
        <f>IF(AZ125=3,G125,0)</f>
        <v>0</v>
      </c>
      <c r="BD125" s="164">
        <f>IF(AZ125=4,G125,0)</f>
        <v>0</v>
      </c>
      <c r="BE125" s="164">
        <f>IF(AZ125=5,G125,0)</f>
        <v>0</v>
      </c>
      <c r="CA125" s="197">
        <v>3</v>
      </c>
      <c r="CB125" s="197">
        <v>1</v>
      </c>
      <c r="CZ125" s="164">
        <v>1.4999999999999999E-4</v>
      </c>
    </row>
    <row r="126" spans="1:104" x14ac:dyDescent="0.2">
      <c r="A126" s="191">
        <v>84</v>
      </c>
      <c r="B126" s="192" t="s">
        <v>285</v>
      </c>
      <c r="C126" s="193" t="s">
        <v>286</v>
      </c>
      <c r="D126" s="194" t="s">
        <v>56</v>
      </c>
      <c r="E126" s="195"/>
      <c r="F126" s="195">
        <v>0</v>
      </c>
      <c r="G126" s="196">
        <f>E126*F126</f>
        <v>0</v>
      </c>
      <c r="O126" s="190">
        <v>2</v>
      </c>
      <c r="AA126" s="164">
        <v>7</v>
      </c>
      <c r="AB126" s="164">
        <v>1002</v>
      </c>
      <c r="AC126" s="164">
        <v>5</v>
      </c>
      <c r="AZ126" s="164">
        <v>2</v>
      </c>
      <c r="BA126" s="164">
        <f>IF(AZ126=1,G126,0)</f>
        <v>0</v>
      </c>
      <c r="BB126" s="164">
        <f>IF(AZ126=2,G126,0)</f>
        <v>0</v>
      </c>
      <c r="BC126" s="164">
        <f>IF(AZ126=3,G126,0)</f>
        <v>0</v>
      </c>
      <c r="BD126" s="164">
        <f>IF(AZ126=4,G126,0)</f>
        <v>0</v>
      </c>
      <c r="BE126" s="164">
        <f>IF(AZ126=5,G126,0)</f>
        <v>0</v>
      </c>
      <c r="CA126" s="197">
        <v>7</v>
      </c>
      <c r="CB126" s="197">
        <v>1002</v>
      </c>
      <c r="CZ126" s="164">
        <v>0</v>
      </c>
    </row>
    <row r="127" spans="1:104" ht="22.5" x14ac:dyDescent="0.2">
      <c r="A127" s="191">
        <v>85</v>
      </c>
      <c r="B127" s="192" t="s">
        <v>175</v>
      </c>
      <c r="C127" s="193" t="s">
        <v>176</v>
      </c>
      <c r="D127" s="194" t="s">
        <v>177</v>
      </c>
      <c r="E127" s="195">
        <v>15</v>
      </c>
      <c r="F127" s="195">
        <v>0</v>
      </c>
      <c r="G127" s="196">
        <f>E127*F127</f>
        <v>0</v>
      </c>
      <c r="O127" s="190">
        <v>2</v>
      </c>
      <c r="AA127" s="164">
        <v>10</v>
      </c>
      <c r="AB127" s="164">
        <v>0</v>
      </c>
      <c r="AC127" s="164">
        <v>8</v>
      </c>
      <c r="AZ127" s="164">
        <v>5</v>
      </c>
      <c r="BA127" s="164">
        <f>IF(AZ127=1,G127,0)</f>
        <v>0</v>
      </c>
      <c r="BB127" s="164">
        <f>IF(AZ127=2,G127,0)</f>
        <v>0</v>
      </c>
      <c r="BC127" s="164">
        <f>IF(AZ127=3,G127,0)</f>
        <v>0</v>
      </c>
      <c r="BD127" s="164">
        <f>IF(AZ127=4,G127,0)</f>
        <v>0</v>
      </c>
      <c r="BE127" s="164">
        <f>IF(AZ127=5,G127,0)</f>
        <v>0</v>
      </c>
      <c r="CA127" s="197">
        <v>10</v>
      </c>
      <c r="CB127" s="197">
        <v>0</v>
      </c>
      <c r="CZ127" s="164">
        <v>0</v>
      </c>
    </row>
    <row r="128" spans="1:104" x14ac:dyDescent="0.2">
      <c r="A128" s="198"/>
      <c r="B128" s="200"/>
      <c r="C128" s="201" t="s">
        <v>287</v>
      </c>
      <c r="D128" s="202"/>
      <c r="E128" s="203">
        <v>15</v>
      </c>
      <c r="F128" s="204"/>
      <c r="G128" s="205"/>
      <c r="M128" s="199" t="s">
        <v>287</v>
      </c>
      <c r="O128" s="190"/>
    </row>
    <row r="129" spans="1:104" x14ac:dyDescent="0.2">
      <c r="A129" s="206"/>
      <c r="B129" s="207" t="s">
        <v>67</v>
      </c>
      <c r="C129" s="208" t="str">
        <f>CONCATENATE(B91," ",C91)</f>
        <v>725 Zařizovací předměty</v>
      </c>
      <c r="D129" s="209"/>
      <c r="E129" s="210"/>
      <c r="F129" s="211"/>
      <c r="G129" s="212">
        <f>SUM(G91:G128)</f>
        <v>0</v>
      </c>
      <c r="O129" s="190">
        <v>4</v>
      </c>
      <c r="BA129" s="213">
        <f>SUM(BA91:BA128)</f>
        <v>0</v>
      </c>
      <c r="BB129" s="213">
        <f>SUM(BB91:BB128)</f>
        <v>0</v>
      </c>
      <c r="BC129" s="213">
        <f>SUM(BC91:BC128)</f>
        <v>0</v>
      </c>
      <c r="BD129" s="213">
        <f>SUM(BD91:BD128)</f>
        <v>0</v>
      </c>
      <c r="BE129" s="213">
        <f>SUM(BE91:BE128)</f>
        <v>0</v>
      </c>
    </row>
    <row r="130" spans="1:104" x14ac:dyDescent="0.2">
      <c r="A130" s="183" t="s">
        <v>66</v>
      </c>
      <c r="B130" s="184" t="s">
        <v>288</v>
      </c>
      <c r="C130" s="185" t="s">
        <v>289</v>
      </c>
      <c r="D130" s="186"/>
      <c r="E130" s="187"/>
      <c r="F130" s="187"/>
      <c r="G130" s="188"/>
      <c r="H130" s="189"/>
      <c r="I130" s="189"/>
      <c r="O130" s="190">
        <v>1</v>
      </c>
    </row>
    <row r="131" spans="1:104" x14ac:dyDescent="0.2">
      <c r="A131" s="191">
        <v>86</v>
      </c>
      <c r="B131" s="192" t="s">
        <v>290</v>
      </c>
      <c r="C131" s="193" t="s">
        <v>291</v>
      </c>
      <c r="D131" s="194" t="s">
        <v>79</v>
      </c>
      <c r="E131" s="195">
        <v>1</v>
      </c>
      <c r="F131" s="195">
        <v>0</v>
      </c>
      <c r="G131" s="196">
        <f>E131*F131</f>
        <v>0</v>
      </c>
      <c r="O131" s="190">
        <v>2</v>
      </c>
      <c r="AA131" s="164">
        <v>1</v>
      </c>
      <c r="AB131" s="164">
        <v>0</v>
      </c>
      <c r="AC131" s="164">
        <v>0</v>
      </c>
      <c r="AZ131" s="164">
        <v>2</v>
      </c>
      <c r="BA131" s="164">
        <f>IF(AZ131=1,G131,0)</f>
        <v>0</v>
      </c>
      <c r="BB131" s="164">
        <f>IF(AZ131=2,G131,0)</f>
        <v>0</v>
      </c>
      <c r="BC131" s="164">
        <f>IF(AZ131=3,G131,0)</f>
        <v>0</v>
      </c>
      <c r="BD131" s="164">
        <f>IF(AZ131=4,G131,0)</f>
        <v>0</v>
      </c>
      <c r="BE131" s="164">
        <f>IF(AZ131=5,G131,0)</f>
        <v>0</v>
      </c>
      <c r="CA131" s="197">
        <v>1</v>
      </c>
      <c r="CB131" s="197">
        <v>0</v>
      </c>
      <c r="CZ131" s="164">
        <v>0</v>
      </c>
    </row>
    <row r="132" spans="1:104" x14ac:dyDescent="0.2">
      <c r="A132" s="191">
        <v>87</v>
      </c>
      <c r="B132" s="192" t="s">
        <v>292</v>
      </c>
      <c r="C132" s="193" t="s">
        <v>293</v>
      </c>
      <c r="D132" s="194" t="s">
        <v>226</v>
      </c>
      <c r="E132" s="195">
        <v>1</v>
      </c>
      <c r="F132" s="195">
        <v>0</v>
      </c>
      <c r="G132" s="196">
        <f>E132*F132</f>
        <v>0</v>
      </c>
      <c r="O132" s="190">
        <v>2</v>
      </c>
      <c r="AA132" s="164">
        <v>1</v>
      </c>
      <c r="AB132" s="164">
        <v>0</v>
      </c>
      <c r="AC132" s="164">
        <v>0</v>
      </c>
      <c r="AZ132" s="164">
        <v>2</v>
      </c>
      <c r="BA132" s="164">
        <f>IF(AZ132=1,G132,0)</f>
        <v>0</v>
      </c>
      <c r="BB132" s="164">
        <f>IF(AZ132=2,G132,0)</f>
        <v>0</v>
      </c>
      <c r="BC132" s="164">
        <f>IF(AZ132=3,G132,0)</f>
        <v>0</v>
      </c>
      <c r="BD132" s="164">
        <f>IF(AZ132=4,G132,0)</f>
        <v>0</v>
      </c>
      <c r="BE132" s="164">
        <f>IF(AZ132=5,G132,0)</f>
        <v>0</v>
      </c>
      <c r="CA132" s="197">
        <v>1</v>
      </c>
      <c r="CB132" s="197">
        <v>0</v>
      </c>
      <c r="CZ132" s="164">
        <v>0</v>
      </c>
    </row>
    <row r="133" spans="1:104" ht="22.5" x14ac:dyDescent="0.2">
      <c r="A133" s="191">
        <v>88</v>
      </c>
      <c r="B133" s="192" t="s">
        <v>294</v>
      </c>
      <c r="C133" s="193" t="s">
        <v>295</v>
      </c>
      <c r="D133" s="194" t="s">
        <v>122</v>
      </c>
      <c r="E133" s="195">
        <v>4</v>
      </c>
      <c r="F133" s="195">
        <v>0</v>
      </c>
      <c r="G133" s="196">
        <f>E133*F133</f>
        <v>0</v>
      </c>
      <c r="O133" s="190">
        <v>2</v>
      </c>
      <c r="AA133" s="164">
        <v>1</v>
      </c>
      <c r="AB133" s="164">
        <v>7</v>
      </c>
      <c r="AC133" s="164">
        <v>7</v>
      </c>
      <c r="AZ133" s="164">
        <v>2</v>
      </c>
      <c r="BA133" s="164">
        <f>IF(AZ133=1,G133,0)</f>
        <v>0</v>
      </c>
      <c r="BB133" s="164">
        <f>IF(AZ133=2,G133,0)</f>
        <v>0</v>
      </c>
      <c r="BC133" s="164">
        <f>IF(AZ133=3,G133,0)</f>
        <v>0</v>
      </c>
      <c r="BD133" s="164">
        <f>IF(AZ133=4,G133,0)</f>
        <v>0</v>
      </c>
      <c r="BE133" s="164">
        <f>IF(AZ133=5,G133,0)</f>
        <v>0</v>
      </c>
      <c r="CA133" s="197">
        <v>1</v>
      </c>
      <c r="CB133" s="197">
        <v>7</v>
      </c>
      <c r="CZ133" s="164">
        <v>8.0000000000000007E-5</v>
      </c>
    </row>
    <row r="134" spans="1:104" x14ac:dyDescent="0.2">
      <c r="A134" s="198"/>
      <c r="B134" s="200"/>
      <c r="C134" s="201" t="s">
        <v>296</v>
      </c>
      <c r="D134" s="202"/>
      <c r="E134" s="203">
        <v>4</v>
      </c>
      <c r="F134" s="204"/>
      <c r="G134" s="205"/>
      <c r="M134" s="199" t="s">
        <v>296</v>
      </c>
      <c r="O134" s="190"/>
    </row>
    <row r="135" spans="1:104" x14ac:dyDescent="0.2">
      <c r="A135" s="191">
        <v>89</v>
      </c>
      <c r="B135" s="192" t="s">
        <v>297</v>
      </c>
      <c r="C135" s="193" t="s">
        <v>298</v>
      </c>
      <c r="D135" s="194" t="s">
        <v>122</v>
      </c>
      <c r="E135" s="195">
        <v>4</v>
      </c>
      <c r="F135" s="195">
        <v>0</v>
      </c>
      <c r="G135" s="196">
        <f>E135*F135</f>
        <v>0</v>
      </c>
      <c r="O135" s="190">
        <v>2</v>
      </c>
      <c r="AA135" s="164">
        <v>1</v>
      </c>
      <c r="AB135" s="164">
        <v>7</v>
      </c>
      <c r="AC135" s="164">
        <v>7</v>
      </c>
      <c r="AZ135" s="164">
        <v>2</v>
      </c>
      <c r="BA135" s="164">
        <f>IF(AZ135=1,G135,0)</f>
        <v>0</v>
      </c>
      <c r="BB135" s="164">
        <f>IF(AZ135=2,G135,0)</f>
        <v>0</v>
      </c>
      <c r="BC135" s="164">
        <f>IF(AZ135=3,G135,0)</f>
        <v>0</v>
      </c>
      <c r="BD135" s="164">
        <f>IF(AZ135=4,G135,0)</f>
        <v>0</v>
      </c>
      <c r="BE135" s="164">
        <f>IF(AZ135=5,G135,0)</f>
        <v>0</v>
      </c>
      <c r="CA135" s="197">
        <v>1</v>
      </c>
      <c r="CB135" s="197">
        <v>7</v>
      </c>
      <c r="CZ135" s="164">
        <v>0</v>
      </c>
    </row>
    <row r="136" spans="1:104" ht="22.5" x14ac:dyDescent="0.2">
      <c r="A136" s="191">
        <v>90</v>
      </c>
      <c r="B136" s="192" t="s">
        <v>299</v>
      </c>
      <c r="C136" s="193" t="s">
        <v>300</v>
      </c>
      <c r="D136" s="194" t="s">
        <v>183</v>
      </c>
      <c r="E136" s="195">
        <v>0.25</v>
      </c>
      <c r="F136" s="195">
        <v>0</v>
      </c>
      <c r="G136" s="196">
        <f>E136*F136</f>
        <v>0</v>
      </c>
      <c r="O136" s="190">
        <v>2</v>
      </c>
      <c r="AA136" s="164">
        <v>1</v>
      </c>
      <c r="AB136" s="164">
        <v>7</v>
      </c>
      <c r="AC136" s="164">
        <v>7</v>
      </c>
      <c r="AZ136" s="164">
        <v>2</v>
      </c>
      <c r="BA136" s="164">
        <f>IF(AZ136=1,G136,0)</f>
        <v>0</v>
      </c>
      <c r="BB136" s="164">
        <f>IF(AZ136=2,G136,0)</f>
        <v>0</v>
      </c>
      <c r="BC136" s="164">
        <f>IF(AZ136=3,G136,0)</f>
        <v>0</v>
      </c>
      <c r="BD136" s="164">
        <f>IF(AZ136=4,G136,0)</f>
        <v>0</v>
      </c>
      <c r="BE136" s="164">
        <f>IF(AZ136=5,G136,0)</f>
        <v>0</v>
      </c>
      <c r="CA136" s="197">
        <v>1</v>
      </c>
      <c r="CB136" s="197">
        <v>7</v>
      </c>
      <c r="CZ136" s="164">
        <v>0</v>
      </c>
    </row>
    <row r="137" spans="1:104" x14ac:dyDescent="0.2">
      <c r="A137" s="206"/>
      <c r="B137" s="207" t="s">
        <v>67</v>
      </c>
      <c r="C137" s="208" t="str">
        <f>CONCATENATE(B130," ",C130)</f>
        <v>735 Otopná tělesa</v>
      </c>
      <c r="D137" s="209"/>
      <c r="E137" s="210"/>
      <c r="F137" s="211"/>
      <c r="G137" s="212">
        <f>SUM(G130:G136)</f>
        <v>0</v>
      </c>
      <c r="O137" s="190">
        <v>4</v>
      </c>
      <c r="BA137" s="213">
        <f>SUM(BA130:BA136)</f>
        <v>0</v>
      </c>
      <c r="BB137" s="213">
        <f>SUM(BB130:BB136)</f>
        <v>0</v>
      </c>
      <c r="BC137" s="213">
        <f>SUM(BC130:BC136)</f>
        <v>0</v>
      </c>
      <c r="BD137" s="213">
        <f>SUM(BD130:BD136)</f>
        <v>0</v>
      </c>
      <c r="BE137" s="213">
        <f>SUM(BE130:BE136)</f>
        <v>0</v>
      </c>
    </row>
    <row r="138" spans="1:104" x14ac:dyDescent="0.2">
      <c r="A138" s="183" t="s">
        <v>66</v>
      </c>
      <c r="B138" s="184" t="s">
        <v>301</v>
      </c>
      <c r="C138" s="185" t="s">
        <v>302</v>
      </c>
      <c r="D138" s="186"/>
      <c r="E138" s="187"/>
      <c r="F138" s="187"/>
      <c r="G138" s="188"/>
      <c r="H138" s="189"/>
      <c r="I138" s="189"/>
      <c r="O138" s="190">
        <v>1</v>
      </c>
    </row>
    <row r="139" spans="1:104" ht="22.5" x14ac:dyDescent="0.2">
      <c r="A139" s="191">
        <v>91</v>
      </c>
      <c r="B139" s="192" t="s">
        <v>303</v>
      </c>
      <c r="C139" s="193" t="s">
        <v>304</v>
      </c>
      <c r="D139" s="194" t="s">
        <v>122</v>
      </c>
      <c r="E139" s="195">
        <v>12</v>
      </c>
      <c r="F139" s="195">
        <v>0</v>
      </c>
      <c r="G139" s="196">
        <f>E139*F139</f>
        <v>0</v>
      </c>
      <c r="O139" s="190">
        <v>2</v>
      </c>
      <c r="AA139" s="164">
        <v>1</v>
      </c>
      <c r="AB139" s="164">
        <v>7</v>
      </c>
      <c r="AC139" s="164">
        <v>7</v>
      </c>
      <c r="AZ139" s="164">
        <v>2</v>
      </c>
      <c r="BA139" s="164">
        <f>IF(AZ139=1,G139,0)</f>
        <v>0</v>
      </c>
      <c r="BB139" s="164">
        <f>IF(AZ139=2,G139,0)</f>
        <v>0</v>
      </c>
      <c r="BC139" s="164">
        <f>IF(AZ139=3,G139,0)</f>
        <v>0</v>
      </c>
      <c r="BD139" s="164">
        <f>IF(AZ139=4,G139,0)</f>
        <v>0</v>
      </c>
      <c r="BE139" s="164">
        <f>IF(AZ139=5,G139,0)</f>
        <v>0</v>
      </c>
      <c r="CA139" s="197">
        <v>1</v>
      </c>
      <c r="CB139" s="197">
        <v>7</v>
      </c>
      <c r="CZ139" s="164">
        <v>0</v>
      </c>
    </row>
    <row r="140" spans="1:104" ht="22.5" x14ac:dyDescent="0.2">
      <c r="A140" s="191">
        <v>92</v>
      </c>
      <c r="B140" s="192" t="s">
        <v>305</v>
      </c>
      <c r="C140" s="193" t="s">
        <v>306</v>
      </c>
      <c r="D140" s="194" t="s">
        <v>122</v>
      </c>
      <c r="E140" s="195">
        <v>12</v>
      </c>
      <c r="F140" s="195">
        <v>0</v>
      </c>
      <c r="G140" s="196">
        <f>E140*F140</f>
        <v>0</v>
      </c>
      <c r="O140" s="190">
        <v>2</v>
      </c>
      <c r="AA140" s="164">
        <v>1</v>
      </c>
      <c r="AB140" s="164">
        <v>7</v>
      </c>
      <c r="AC140" s="164">
        <v>7</v>
      </c>
      <c r="AZ140" s="164">
        <v>2</v>
      </c>
      <c r="BA140" s="164">
        <f>IF(AZ140=1,G140,0)</f>
        <v>0</v>
      </c>
      <c r="BB140" s="164">
        <f>IF(AZ140=2,G140,0)</f>
        <v>0</v>
      </c>
      <c r="BC140" s="164">
        <f>IF(AZ140=3,G140,0)</f>
        <v>0</v>
      </c>
      <c r="BD140" s="164">
        <f>IF(AZ140=4,G140,0)</f>
        <v>0</v>
      </c>
      <c r="BE140" s="164">
        <f>IF(AZ140=5,G140,0)</f>
        <v>0</v>
      </c>
      <c r="CA140" s="197">
        <v>1</v>
      </c>
      <c r="CB140" s="197">
        <v>7</v>
      </c>
      <c r="CZ140" s="164">
        <v>0</v>
      </c>
    </row>
    <row r="141" spans="1:104" x14ac:dyDescent="0.2">
      <c r="A141" s="191">
        <v>93</v>
      </c>
      <c r="B141" s="192" t="s">
        <v>307</v>
      </c>
      <c r="C141" s="193" t="s">
        <v>308</v>
      </c>
      <c r="D141" s="194" t="s">
        <v>122</v>
      </c>
      <c r="E141" s="195">
        <v>12</v>
      </c>
      <c r="F141" s="195">
        <v>0</v>
      </c>
      <c r="G141" s="196">
        <f>E141*F141</f>
        <v>0</v>
      </c>
      <c r="O141" s="190">
        <v>2</v>
      </c>
      <c r="AA141" s="164">
        <v>1</v>
      </c>
      <c r="AB141" s="164">
        <v>7</v>
      </c>
      <c r="AC141" s="164">
        <v>7</v>
      </c>
      <c r="AZ141" s="164">
        <v>2</v>
      </c>
      <c r="BA141" s="164">
        <f>IF(AZ141=1,G141,0)</f>
        <v>0</v>
      </c>
      <c r="BB141" s="164">
        <f>IF(AZ141=2,G141,0)</f>
        <v>0</v>
      </c>
      <c r="BC141" s="164">
        <f>IF(AZ141=3,G141,0)</f>
        <v>0</v>
      </c>
      <c r="BD141" s="164">
        <f>IF(AZ141=4,G141,0)</f>
        <v>0</v>
      </c>
      <c r="BE141" s="164">
        <f>IF(AZ141=5,G141,0)</f>
        <v>0</v>
      </c>
      <c r="CA141" s="197">
        <v>1</v>
      </c>
      <c r="CB141" s="197">
        <v>7</v>
      </c>
      <c r="CZ141" s="164">
        <v>0</v>
      </c>
    </row>
    <row r="142" spans="1:104" x14ac:dyDescent="0.2">
      <c r="A142" s="198"/>
      <c r="B142" s="200"/>
      <c r="C142" s="201" t="s">
        <v>309</v>
      </c>
      <c r="D142" s="202"/>
      <c r="E142" s="203">
        <v>12</v>
      </c>
      <c r="F142" s="204"/>
      <c r="G142" s="205"/>
      <c r="M142" s="199" t="s">
        <v>309</v>
      </c>
      <c r="O142" s="190"/>
    </row>
    <row r="143" spans="1:104" x14ac:dyDescent="0.2">
      <c r="A143" s="191">
        <v>94</v>
      </c>
      <c r="B143" s="192" t="s">
        <v>310</v>
      </c>
      <c r="C143" s="193" t="s">
        <v>311</v>
      </c>
      <c r="D143" s="194" t="s">
        <v>122</v>
      </c>
      <c r="E143" s="195">
        <v>1</v>
      </c>
      <c r="F143" s="195">
        <v>0</v>
      </c>
      <c r="G143" s="196">
        <f>E143*F143</f>
        <v>0</v>
      </c>
      <c r="O143" s="190">
        <v>2</v>
      </c>
      <c r="AA143" s="164">
        <v>1</v>
      </c>
      <c r="AB143" s="164">
        <v>7</v>
      </c>
      <c r="AC143" s="164">
        <v>7</v>
      </c>
      <c r="AZ143" s="164">
        <v>2</v>
      </c>
      <c r="BA143" s="164">
        <f>IF(AZ143=1,G143,0)</f>
        <v>0</v>
      </c>
      <c r="BB143" s="164">
        <f>IF(AZ143=2,G143,0)</f>
        <v>0</v>
      </c>
      <c r="BC143" s="164">
        <f>IF(AZ143=3,G143,0)</f>
        <v>0</v>
      </c>
      <c r="BD143" s="164">
        <f>IF(AZ143=4,G143,0)</f>
        <v>0</v>
      </c>
      <c r="BE143" s="164">
        <f>IF(AZ143=5,G143,0)</f>
        <v>0</v>
      </c>
      <c r="CA143" s="197">
        <v>1</v>
      </c>
      <c r="CB143" s="197">
        <v>7</v>
      </c>
      <c r="CZ143" s="164">
        <v>0</v>
      </c>
    </row>
    <row r="144" spans="1:104" x14ac:dyDescent="0.2">
      <c r="A144" s="191">
        <v>95</v>
      </c>
      <c r="B144" s="192" t="s">
        <v>312</v>
      </c>
      <c r="C144" s="193" t="s">
        <v>313</v>
      </c>
      <c r="D144" s="194" t="s">
        <v>122</v>
      </c>
      <c r="E144" s="195">
        <v>6</v>
      </c>
      <c r="F144" s="195">
        <v>0</v>
      </c>
      <c r="G144" s="196">
        <f>E144*F144</f>
        <v>0</v>
      </c>
      <c r="O144" s="190">
        <v>2</v>
      </c>
      <c r="AA144" s="164">
        <v>3</v>
      </c>
      <c r="AB144" s="164">
        <v>7</v>
      </c>
      <c r="AC144" s="164">
        <v>61160162</v>
      </c>
      <c r="AZ144" s="164">
        <v>2</v>
      </c>
      <c r="BA144" s="164">
        <f>IF(AZ144=1,G144,0)</f>
        <v>0</v>
      </c>
      <c r="BB144" s="164">
        <f>IF(AZ144=2,G144,0)</f>
        <v>0</v>
      </c>
      <c r="BC144" s="164">
        <f>IF(AZ144=3,G144,0)</f>
        <v>0</v>
      </c>
      <c r="BD144" s="164">
        <f>IF(AZ144=4,G144,0)</f>
        <v>0</v>
      </c>
      <c r="BE144" s="164">
        <f>IF(AZ144=5,G144,0)</f>
        <v>0</v>
      </c>
      <c r="CA144" s="197">
        <v>3</v>
      </c>
      <c r="CB144" s="197">
        <v>7</v>
      </c>
      <c r="CZ144" s="164">
        <v>1.55E-2</v>
      </c>
    </row>
    <row r="145" spans="1:104" x14ac:dyDescent="0.2">
      <c r="A145" s="191">
        <v>96</v>
      </c>
      <c r="B145" s="192" t="s">
        <v>314</v>
      </c>
      <c r="C145" s="193" t="s">
        <v>315</v>
      </c>
      <c r="D145" s="194" t="s">
        <v>122</v>
      </c>
      <c r="E145" s="195">
        <v>6</v>
      </c>
      <c r="F145" s="195">
        <v>0</v>
      </c>
      <c r="G145" s="196">
        <f>E145*F145</f>
        <v>0</v>
      </c>
      <c r="O145" s="190">
        <v>2</v>
      </c>
      <c r="AA145" s="164">
        <v>3</v>
      </c>
      <c r="AB145" s="164">
        <v>7</v>
      </c>
      <c r="AC145" s="164">
        <v>61160192</v>
      </c>
      <c r="AZ145" s="164">
        <v>2</v>
      </c>
      <c r="BA145" s="164">
        <f>IF(AZ145=1,G145,0)</f>
        <v>0</v>
      </c>
      <c r="BB145" s="164">
        <f>IF(AZ145=2,G145,0)</f>
        <v>0</v>
      </c>
      <c r="BC145" s="164">
        <f>IF(AZ145=3,G145,0)</f>
        <v>0</v>
      </c>
      <c r="BD145" s="164">
        <f>IF(AZ145=4,G145,0)</f>
        <v>0</v>
      </c>
      <c r="BE145" s="164">
        <f>IF(AZ145=5,G145,0)</f>
        <v>0</v>
      </c>
      <c r="CA145" s="197">
        <v>3</v>
      </c>
      <c r="CB145" s="197">
        <v>7</v>
      </c>
      <c r="CZ145" s="164">
        <v>1.6E-2</v>
      </c>
    </row>
    <row r="146" spans="1:104" x14ac:dyDescent="0.2">
      <c r="A146" s="191">
        <v>97</v>
      </c>
      <c r="B146" s="192" t="s">
        <v>316</v>
      </c>
      <c r="C146" s="193" t="s">
        <v>317</v>
      </c>
      <c r="D146" s="194" t="s">
        <v>226</v>
      </c>
      <c r="E146" s="195">
        <v>1</v>
      </c>
      <c r="F146" s="195">
        <v>0</v>
      </c>
      <c r="G146" s="196">
        <f>E146*F146</f>
        <v>0</v>
      </c>
      <c r="O146" s="190">
        <v>2</v>
      </c>
      <c r="AA146" s="164">
        <v>3</v>
      </c>
      <c r="AB146" s="164">
        <v>7</v>
      </c>
      <c r="AC146" s="164">
        <v>61581610</v>
      </c>
      <c r="AZ146" s="164">
        <v>2</v>
      </c>
      <c r="BA146" s="164">
        <f>IF(AZ146=1,G146,0)</f>
        <v>0</v>
      </c>
      <c r="BB146" s="164">
        <f>IF(AZ146=2,G146,0)</f>
        <v>0</v>
      </c>
      <c r="BC146" s="164">
        <f>IF(AZ146=3,G146,0)</f>
        <v>0</v>
      </c>
      <c r="BD146" s="164">
        <f>IF(AZ146=4,G146,0)</f>
        <v>0</v>
      </c>
      <c r="BE146" s="164">
        <f>IF(AZ146=5,G146,0)</f>
        <v>0</v>
      </c>
      <c r="CA146" s="197">
        <v>3</v>
      </c>
      <c r="CB146" s="197">
        <v>7</v>
      </c>
      <c r="CZ146" s="164">
        <v>0.11799999999999999</v>
      </c>
    </row>
    <row r="147" spans="1:104" x14ac:dyDescent="0.2">
      <c r="A147" s="191">
        <v>98</v>
      </c>
      <c r="B147" s="192" t="s">
        <v>318</v>
      </c>
      <c r="C147" s="193" t="s">
        <v>319</v>
      </c>
      <c r="D147" s="194" t="s">
        <v>56</v>
      </c>
      <c r="E147" s="195"/>
      <c r="F147" s="195">
        <v>0</v>
      </c>
      <c r="G147" s="196">
        <f>E147*F147</f>
        <v>0</v>
      </c>
      <c r="O147" s="190">
        <v>2</v>
      </c>
      <c r="AA147" s="164">
        <v>7</v>
      </c>
      <c r="AB147" s="164">
        <v>1002</v>
      </c>
      <c r="AC147" s="164">
        <v>5</v>
      </c>
      <c r="AZ147" s="164">
        <v>2</v>
      </c>
      <c r="BA147" s="164">
        <f>IF(AZ147=1,G147,0)</f>
        <v>0</v>
      </c>
      <c r="BB147" s="164">
        <f>IF(AZ147=2,G147,0)</f>
        <v>0</v>
      </c>
      <c r="BC147" s="164">
        <f>IF(AZ147=3,G147,0)</f>
        <v>0</v>
      </c>
      <c r="BD147" s="164">
        <f>IF(AZ147=4,G147,0)</f>
        <v>0</v>
      </c>
      <c r="BE147" s="164">
        <f>IF(AZ147=5,G147,0)</f>
        <v>0</v>
      </c>
      <c r="CA147" s="197">
        <v>7</v>
      </c>
      <c r="CB147" s="197">
        <v>1002</v>
      </c>
      <c r="CZ147" s="164">
        <v>0</v>
      </c>
    </row>
    <row r="148" spans="1:104" x14ac:dyDescent="0.2">
      <c r="A148" s="206"/>
      <c r="B148" s="207" t="s">
        <v>67</v>
      </c>
      <c r="C148" s="208" t="str">
        <f>CONCATENATE(B138," ",C138)</f>
        <v>766 Konstrukce truhlářské</v>
      </c>
      <c r="D148" s="209"/>
      <c r="E148" s="210"/>
      <c r="F148" s="211"/>
      <c r="G148" s="212">
        <f>SUM(G138:G147)</f>
        <v>0</v>
      </c>
      <c r="O148" s="190">
        <v>4</v>
      </c>
      <c r="BA148" s="213">
        <f>SUM(BA138:BA147)</f>
        <v>0</v>
      </c>
      <c r="BB148" s="213">
        <f>SUM(BB138:BB147)</f>
        <v>0</v>
      </c>
      <c r="BC148" s="213">
        <f>SUM(BC138:BC147)</f>
        <v>0</v>
      </c>
      <c r="BD148" s="213">
        <f>SUM(BD138:BD147)</f>
        <v>0</v>
      </c>
      <c r="BE148" s="213">
        <f>SUM(BE138:BE147)</f>
        <v>0</v>
      </c>
    </row>
    <row r="149" spans="1:104" x14ac:dyDescent="0.2">
      <c r="A149" s="183" t="s">
        <v>66</v>
      </c>
      <c r="B149" s="184" t="s">
        <v>320</v>
      </c>
      <c r="C149" s="185" t="s">
        <v>321</v>
      </c>
      <c r="D149" s="186"/>
      <c r="E149" s="187"/>
      <c r="F149" s="187"/>
      <c r="G149" s="188"/>
      <c r="H149" s="189"/>
      <c r="I149" s="189"/>
      <c r="O149" s="190">
        <v>1</v>
      </c>
    </row>
    <row r="150" spans="1:104" x14ac:dyDescent="0.2">
      <c r="A150" s="191">
        <v>99</v>
      </c>
      <c r="B150" s="192" t="s">
        <v>322</v>
      </c>
      <c r="C150" s="193" t="s">
        <v>323</v>
      </c>
      <c r="D150" s="194" t="s">
        <v>84</v>
      </c>
      <c r="E150" s="195">
        <v>27</v>
      </c>
      <c r="F150" s="195">
        <v>0</v>
      </c>
      <c r="G150" s="196">
        <f>E150*F150</f>
        <v>0</v>
      </c>
      <c r="O150" s="190">
        <v>2</v>
      </c>
      <c r="AA150" s="164">
        <v>1</v>
      </c>
      <c r="AB150" s="164">
        <v>7</v>
      </c>
      <c r="AC150" s="164">
        <v>7</v>
      </c>
      <c r="AZ150" s="164">
        <v>2</v>
      </c>
      <c r="BA150" s="164">
        <f>IF(AZ150=1,G150,0)</f>
        <v>0</v>
      </c>
      <c r="BB150" s="164">
        <f>IF(AZ150=2,G150,0)</f>
        <v>0</v>
      </c>
      <c r="BC150" s="164">
        <f>IF(AZ150=3,G150,0)</f>
        <v>0</v>
      </c>
      <c r="BD150" s="164">
        <f>IF(AZ150=4,G150,0)</f>
        <v>0</v>
      </c>
      <c r="BE150" s="164">
        <f>IF(AZ150=5,G150,0)</f>
        <v>0</v>
      </c>
      <c r="CA150" s="197">
        <v>1</v>
      </c>
      <c r="CB150" s="197">
        <v>7</v>
      </c>
      <c r="CZ150" s="164">
        <v>0</v>
      </c>
    </row>
    <row r="151" spans="1:104" x14ac:dyDescent="0.2">
      <c r="A151" s="191">
        <v>100</v>
      </c>
      <c r="B151" s="192" t="s">
        <v>324</v>
      </c>
      <c r="C151" s="193" t="s">
        <v>325</v>
      </c>
      <c r="D151" s="194" t="s">
        <v>84</v>
      </c>
      <c r="E151" s="195">
        <v>27</v>
      </c>
      <c r="F151" s="195">
        <v>0</v>
      </c>
      <c r="G151" s="196">
        <f>E151*F151</f>
        <v>0</v>
      </c>
      <c r="O151" s="190">
        <v>2</v>
      </c>
      <c r="AA151" s="164">
        <v>1</v>
      </c>
      <c r="AB151" s="164">
        <v>7</v>
      </c>
      <c r="AC151" s="164">
        <v>7</v>
      </c>
      <c r="AZ151" s="164">
        <v>2</v>
      </c>
      <c r="BA151" s="164">
        <f>IF(AZ151=1,G151,0)</f>
        <v>0</v>
      </c>
      <c r="BB151" s="164">
        <f>IF(AZ151=2,G151,0)</f>
        <v>0</v>
      </c>
      <c r="BC151" s="164">
        <f>IF(AZ151=3,G151,0)</f>
        <v>0</v>
      </c>
      <c r="BD151" s="164">
        <f>IF(AZ151=4,G151,0)</f>
        <v>0</v>
      </c>
      <c r="BE151" s="164">
        <f>IF(AZ151=5,G151,0)</f>
        <v>0</v>
      </c>
      <c r="CA151" s="197">
        <v>1</v>
      </c>
      <c r="CB151" s="197">
        <v>7</v>
      </c>
      <c r="CZ151" s="164">
        <v>5.0889999999999998E-2</v>
      </c>
    </row>
    <row r="152" spans="1:104" x14ac:dyDescent="0.2">
      <c r="A152" s="191">
        <v>101</v>
      </c>
      <c r="B152" s="192" t="s">
        <v>326</v>
      </c>
      <c r="C152" s="193" t="s">
        <v>327</v>
      </c>
      <c r="D152" s="194" t="s">
        <v>99</v>
      </c>
      <c r="E152" s="195">
        <v>25</v>
      </c>
      <c r="F152" s="195">
        <v>0</v>
      </c>
      <c r="G152" s="196">
        <f>E152*F152</f>
        <v>0</v>
      </c>
      <c r="O152" s="190">
        <v>2</v>
      </c>
      <c r="AA152" s="164">
        <v>1</v>
      </c>
      <c r="AB152" s="164">
        <v>7</v>
      </c>
      <c r="AC152" s="164">
        <v>7</v>
      </c>
      <c r="AZ152" s="164">
        <v>2</v>
      </c>
      <c r="BA152" s="164">
        <f>IF(AZ152=1,G152,0)</f>
        <v>0</v>
      </c>
      <c r="BB152" s="164">
        <f>IF(AZ152=2,G152,0)</f>
        <v>0</v>
      </c>
      <c r="BC152" s="164">
        <f>IF(AZ152=3,G152,0)</f>
        <v>0</v>
      </c>
      <c r="BD152" s="164">
        <f>IF(AZ152=4,G152,0)</f>
        <v>0</v>
      </c>
      <c r="BE152" s="164">
        <f>IF(AZ152=5,G152,0)</f>
        <v>0</v>
      </c>
      <c r="CA152" s="197">
        <v>1</v>
      </c>
      <c r="CB152" s="197">
        <v>7</v>
      </c>
      <c r="CZ152" s="164">
        <v>4.0000000000000003E-5</v>
      </c>
    </row>
    <row r="153" spans="1:104" x14ac:dyDescent="0.2">
      <c r="A153" s="191">
        <v>102</v>
      </c>
      <c r="B153" s="192" t="s">
        <v>328</v>
      </c>
      <c r="C153" s="193" t="s">
        <v>329</v>
      </c>
      <c r="D153" s="194" t="s">
        <v>84</v>
      </c>
      <c r="E153" s="195">
        <v>27</v>
      </c>
      <c r="F153" s="195">
        <v>0</v>
      </c>
      <c r="G153" s="196">
        <f>E153*F153</f>
        <v>0</v>
      </c>
      <c r="O153" s="190">
        <v>2</v>
      </c>
      <c r="AA153" s="164">
        <v>1</v>
      </c>
      <c r="AB153" s="164">
        <v>7</v>
      </c>
      <c r="AC153" s="164">
        <v>7</v>
      </c>
      <c r="AZ153" s="164">
        <v>2</v>
      </c>
      <c r="BA153" s="164">
        <f>IF(AZ153=1,G153,0)</f>
        <v>0</v>
      </c>
      <c r="BB153" s="164">
        <f>IF(AZ153=2,G153,0)</f>
        <v>0</v>
      </c>
      <c r="BC153" s="164">
        <f>IF(AZ153=3,G153,0)</f>
        <v>0</v>
      </c>
      <c r="BD153" s="164">
        <f>IF(AZ153=4,G153,0)</f>
        <v>0</v>
      </c>
      <c r="BE153" s="164">
        <f>IF(AZ153=5,G153,0)</f>
        <v>0</v>
      </c>
      <c r="CA153" s="197">
        <v>1</v>
      </c>
      <c r="CB153" s="197">
        <v>7</v>
      </c>
      <c r="CZ153" s="164">
        <v>1.5E-3</v>
      </c>
    </row>
    <row r="154" spans="1:104" x14ac:dyDescent="0.2">
      <c r="A154" s="191">
        <v>103</v>
      </c>
      <c r="B154" s="192" t="s">
        <v>330</v>
      </c>
      <c r="C154" s="193" t="s">
        <v>331</v>
      </c>
      <c r="D154" s="194" t="s">
        <v>332</v>
      </c>
      <c r="E154" s="195">
        <v>2</v>
      </c>
      <c r="F154" s="195">
        <v>0</v>
      </c>
      <c r="G154" s="196">
        <f>E154*F154</f>
        <v>0</v>
      </c>
      <c r="O154" s="190">
        <v>2</v>
      </c>
      <c r="AA154" s="164">
        <v>3</v>
      </c>
      <c r="AB154" s="164">
        <v>7</v>
      </c>
      <c r="AC154" s="164" t="s">
        <v>330</v>
      </c>
      <c r="AZ154" s="164">
        <v>2</v>
      </c>
      <c r="BA154" s="164">
        <f>IF(AZ154=1,G154,0)</f>
        <v>0</v>
      </c>
      <c r="BB154" s="164">
        <f>IF(AZ154=2,G154,0)</f>
        <v>0</v>
      </c>
      <c r="BC154" s="164">
        <f>IF(AZ154=3,G154,0)</f>
        <v>0</v>
      </c>
      <c r="BD154" s="164">
        <f>IF(AZ154=4,G154,0)</f>
        <v>0</v>
      </c>
      <c r="BE154" s="164">
        <f>IF(AZ154=5,G154,0)</f>
        <v>0</v>
      </c>
      <c r="CA154" s="197">
        <v>3</v>
      </c>
      <c r="CB154" s="197">
        <v>7</v>
      </c>
      <c r="CZ154" s="164">
        <v>1E-3</v>
      </c>
    </row>
    <row r="155" spans="1:104" ht="22.5" x14ac:dyDescent="0.2">
      <c r="A155" s="191">
        <v>104</v>
      </c>
      <c r="B155" s="192" t="s">
        <v>333</v>
      </c>
      <c r="C155" s="193" t="s">
        <v>334</v>
      </c>
      <c r="D155" s="194" t="s">
        <v>84</v>
      </c>
      <c r="E155" s="195">
        <v>28.35</v>
      </c>
      <c r="F155" s="195">
        <v>0</v>
      </c>
      <c r="G155" s="196">
        <f>E155*F155</f>
        <v>0</v>
      </c>
      <c r="O155" s="190">
        <v>2</v>
      </c>
      <c r="AA155" s="164">
        <v>3</v>
      </c>
      <c r="AB155" s="164">
        <v>7</v>
      </c>
      <c r="AC155" s="164" t="s">
        <v>333</v>
      </c>
      <c r="AZ155" s="164">
        <v>2</v>
      </c>
      <c r="BA155" s="164">
        <f>IF(AZ155=1,G155,0)</f>
        <v>0</v>
      </c>
      <c r="BB155" s="164">
        <f>IF(AZ155=2,G155,0)</f>
        <v>0</v>
      </c>
      <c r="BC155" s="164">
        <f>IF(AZ155=3,G155,0)</f>
        <v>0</v>
      </c>
      <c r="BD155" s="164">
        <f>IF(AZ155=4,G155,0)</f>
        <v>0</v>
      </c>
      <c r="BE155" s="164">
        <f>IF(AZ155=5,G155,0)</f>
        <v>0</v>
      </c>
      <c r="CA155" s="197">
        <v>3</v>
      </c>
      <c r="CB155" s="197">
        <v>7</v>
      </c>
      <c r="CZ155" s="164">
        <v>1.7999999999999999E-2</v>
      </c>
    </row>
    <row r="156" spans="1:104" x14ac:dyDescent="0.2">
      <c r="A156" s="198"/>
      <c r="B156" s="200"/>
      <c r="C156" s="201" t="s">
        <v>335</v>
      </c>
      <c r="D156" s="202"/>
      <c r="E156" s="203">
        <v>28.35</v>
      </c>
      <c r="F156" s="204"/>
      <c r="G156" s="205"/>
      <c r="M156" s="199" t="s">
        <v>335</v>
      </c>
      <c r="O156" s="190"/>
    </row>
    <row r="157" spans="1:104" x14ac:dyDescent="0.2">
      <c r="A157" s="191">
        <v>105</v>
      </c>
      <c r="B157" s="192" t="s">
        <v>336</v>
      </c>
      <c r="C157" s="193" t="s">
        <v>337</v>
      </c>
      <c r="D157" s="194" t="s">
        <v>56</v>
      </c>
      <c r="E157" s="195"/>
      <c r="F157" s="195">
        <v>0</v>
      </c>
      <c r="G157" s="196">
        <f>E157*F157</f>
        <v>0</v>
      </c>
      <c r="O157" s="190">
        <v>2</v>
      </c>
      <c r="AA157" s="164">
        <v>7</v>
      </c>
      <c r="AB157" s="164">
        <v>1002</v>
      </c>
      <c r="AC157" s="164">
        <v>5</v>
      </c>
      <c r="AZ157" s="164">
        <v>2</v>
      </c>
      <c r="BA157" s="164">
        <f>IF(AZ157=1,G157,0)</f>
        <v>0</v>
      </c>
      <c r="BB157" s="164">
        <f>IF(AZ157=2,G157,0)</f>
        <v>0</v>
      </c>
      <c r="BC157" s="164">
        <f>IF(AZ157=3,G157,0)</f>
        <v>0</v>
      </c>
      <c r="BD157" s="164">
        <f>IF(AZ157=4,G157,0)</f>
        <v>0</v>
      </c>
      <c r="BE157" s="164">
        <f>IF(AZ157=5,G157,0)</f>
        <v>0</v>
      </c>
      <c r="CA157" s="197">
        <v>7</v>
      </c>
      <c r="CB157" s="197">
        <v>1002</v>
      </c>
      <c r="CZ157" s="164">
        <v>0</v>
      </c>
    </row>
    <row r="158" spans="1:104" x14ac:dyDescent="0.2">
      <c r="A158" s="206"/>
      <c r="B158" s="207" t="s">
        <v>67</v>
      </c>
      <c r="C158" s="208" t="str">
        <f>CONCATENATE(B149," ",C149)</f>
        <v>771 Podlahy z dlaždic a obklady</v>
      </c>
      <c r="D158" s="209"/>
      <c r="E158" s="210"/>
      <c r="F158" s="211"/>
      <c r="G158" s="212">
        <f>SUM(G149:G157)</f>
        <v>0</v>
      </c>
      <c r="O158" s="190">
        <v>4</v>
      </c>
      <c r="BA158" s="213">
        <f>SUM(BA149:BA157)</f>
        <v>0</v>
      </c>
      <c r="BB158" s="213">
        <f>SUM(BB149:BB157)</f>
        <v>0</v>
      </c>
      <c r="BC158" s="213">
        <f>SUM(BC149:BC157)</f>
        <v>0</v>
      </c>
      <c r="BD158" s="213">
        <f>SUM(BD149:BD157)</f>
        <v>0</v>
      </c>
      <c r="BE158" s="213">
        <f>SUM(BE149:BE157)</f>
        <v>0</v>
      </c>
    </row>
    <row r="159" spans="1:104" x14ac:dyDescent="0.2">
      <c r="A159" s="183" t="s">
        <v>66</v>
      </c>
      <c r="B159" s="184" t="s">
        <v>338</v>
      </c>
      <c r="C159" s="185" t="s">
        <v>339</v>
      </c>
      <c r="D159" s="186"/>
      <c r="E159" s="187"/>
      <c r="F159" s="187"/>
      <c r="G159" s="188"/>
      <c r="H159" s="189"/>
      <c r="I159" s="189"/>
      <c r="O159" s="190">
        <v>1</v>
      </c>
    </row>
    <row r="160" spans="1:104" x14ac:dyDescent="0.2">
      <c r="A160" s="191">
        <v>106</v>
      </c>
      <c r="B160" s="192" t="s">
        <v>340</v>
      </c>
      <c r="C160" s="193" t="s">
        <v>341</v>
      </c>
      <c r="D160" s="194" t="s">
        <v>84</v>
      </c>
      <c r="E160" s="195">
        <v>94</v>
      </c>
      <c r="F160" s="195">
        <v>0</v>
      </c>
      <c r="G160" s="196">
        <f>E160*F160</f>
        <v>0</v>
      </c>
      <c r="O160" s="190">
        <v>2</v>
      </c>
      <c r="AA160" s="164">
        <v>1</v>
      </c>
      <c r="AB160" s="164">
        <v>7</v>
      </c>
      <c r="AC160" s="164">
        <v>7</v>
      </c>
      <c r="AZ160" s="164">
        <v>2</v>
      </c>
      <c r="BA160" s="164">
        <f>IF(AZ160=1,G160,0)</f>
        <v>0</v>
      </c>
      <c r="BB160" s="164">
        <f>IF(AZ160=2,G160,0)</f>
        <v>0</v>
      </c>
      <c r="BC160" s="164">
        <f>IF(AZ160=3,G160,0)</f>
        <v>0</v>
      </c>
      <c r="BD160" s="164">
        <f>IF(AZ160=4,G160,0)</f>
        <v>0</v>
      </c>
      <c r="BE160" s="164">
        <f>IF(AZ160=5,G160,0)</f>
        <v>0</v>
      </c>
      <c r="CA160" s="197">
        <v>1</v>
      </c>
      <c r="CB160" s="197">
        <v>7</v>
      </c>
      <c r="CZ160" s="164">
        <v>0</v>
      </c>
    </row>
    <row r="161" spans="1:104" ht="22.5" x14ac:dyDescent="0.2">
      <c r="A161" s="191">
        <v>107</v>
      </c>
      <c r="B161" s="192" t="s">
        <v>342</v>
      </c>
      <c r="C161" s="193" t="s">
        <v>343</v>
      </c>
      <c r="D161" s="194" t="s">
        <v>84</v>
      </c>
      <c r="E161" s="195">
        <v>94</v>
      </c>
      <c r="F161" s="195">
        <v>0</v>
      </c>
      <c r="G161" s="196">
        <f>E161*F161</f>
        <v>0</v>
      </c>
      <c r="O161" s="190">
        <v>2</v>
      </c>
      <c r="AA161" s="164">
        <v>1</v>
      </c>
      <c r="AB161" s="164">
        <v>0</v>
      </c>
      <c r="AC161" s="164">
        <v>0</v>
      </c>
      <c r="AZ161" s="164">
        <v>2</v>
      </c>
      <c r="BA161" s="164">
        <f>IF(AZ161=1,G161,0)</f>
        <v>0</v>
      </c>
      <c r="BB161" s="164">
        <f>IF(AZ161=2,G161,0)</f>
        <v>0</v>
      </c>
      <c r="BC161" s="164">
        <f>IF(AZ161=3,G161,0)</f>
        <v>0</v>
      </c>
      <c r="BD161" s="164">
        <f>IF(AZ161=4,G161,0)</f>
        <v>0</v>
      </c>
      <c r="BE161" s="164">
        <f>IF(AZ161=5,G161,0)</f>
        <v>0</v>
      </c>
      <c r="CA161" s="197">
        <v>1</v>
      </c>
      <c r="CB161" s="197">
        <v>0</v>
      </c>
      <c r="CZ161" s="164">
        <v>4.6499999999999996E-3</v>
      </c>
    </row>
    <row r="162" spans="1:104" x14ac:dyDescent="0.2">
      <c r="A162" s="191">
        <v>108</v>
      </c>
      <c r="B162" s="192" t="s">
        <v>344</v>
      </c>
      <c r="C162" s="193" t="s">
        <v>345</v>
      </c>
      <c r="D162" s="194" t="s">
        <v>99</v>
      </c>
      <c r="E162" s="195">
        <v>16</v>
      </c>
      <c r="F162" s="195">
        <v>0</v>
      </c>
      <c r="G162" s="196">
        <f>E162*F162</f>
        <v>0</v>
      </c>
      <c r="O162" s="190">
        <v>2</v>
      </c>
      <c r="AA162" s="164">
        <v>1</v>
      </c>
      <c r="AB162" s="164">
        <v>7</v>
      </c>
      <c r="AC162" s="164">
        <v>7</v>
      </c>
      <c r="AZ162" s="164">
        <v>2</v>
      </c>
      <c r="BA162" s="164">
        <f>IF(AZ162=1,G162,0)</f>
        <v>0</v>
      </c>
      <c r="BB162" s="164">
        <f>IF(AZ162=2,G162,0)</f>
        <v>0</v>
      </c>
      <c r="BC162" s="164">
        <f>IF(AZ162=3,G162,0)</f>
        <v>0</v>
      </c>
      <c r="BD162" s="164">
        <f>IF(AZ162=4,G162,0)</f>
        <v>0</v>
      </c>
      <c r="BE162" s="164">
        <f>IF(AZ162=5,G162,0)</f>
        <v>0</v>
      </c>
      <c r="CA162" s="197">
        <v>1</v>
      </c>
      <c r="CB162" s="197">
        <v>7</v>
      </c>
      <c r="CZ162" s="164">
        <v>3.1E-4</v>
      </c>
    </row>
    <row r="163" spans="1:104" x14ac:dyDescent="0.2">
      <c r="A163" s="198"/>
      <c r="B163" s="200"/>
      <c r="C163" s="201" t="s">
        <v>346</v>
      </c>
      <c r="D163" s="202"/>
      <c r="E163" s="203">
        <v>16</v>
      </c>
      <c r="F163" s="204"/>
      <c r="G163" s="205"/>
      <c r="M163" s="199" t="s">
        <v>346</v>
      </c>
      <c r="O163" s="190"/>
    </row>
    <row r="164" spans="1:104" x14ac:dyDescent="0.2">
      <c r="A164" s="191">
        <v>109</v>
      </c>
      <c r="B164" s="192" t="s">
        <v>347</v>
      </c>
      <c r="C164" s="193" t="s">
        <v>348</v>
      </c>
      <c r="D164" s="194" t="s">
        <v>99</v>
      </c>
      <c r="E164" s="195">
        <v>21</v>
      </c>
      <c r="F164" s="195">
        <v>0</v>
      </c>
      <c r="G164" s="196">
        <f>E164*F164</f>
        <v>0</v>
      </c>
      <c r="O164" s="190">
        <v>2</v>
      </c>
      <c r="AA164" s="164">
        <v>1</v>
      </c>
      <c r="AB164" s="164">
        <v>7</v>
      </c>
      <c r="AC164" s="164">
        <v>7</v>
      </c>
      <c r="AZ164" s="164">
        <v>2</v>
      </c>
      <c r="BA164" s="164">
        <f>IF(AZ164=1,G164,0)</f>
        <v>0</v>
      </c>
      <c r="BB164" s="164">
        <f>IF(AZ164=2,G164,0)</f>
        <v>0</v>
      </c>
      <c r="BC164" s="164">
        <f>IF(AZ164=3,G164,0)</f>
        <v>0</v>
      </c>
      <c r="BD164" s="164">
        <f>IF(AZ164=4,G164,0)</f>
        <v>0</v>
      </c>
      <c r="BE164" s="164">
        <f>IF(AZ164=5,G164,0)</f>
        <v>0</v>
      </c>
      <c r="CA164" s="197">
        <v>1</v>
      </c>
      <c r="CB164" s="197">
        <v>7</v>
      </c>
      <c r="CZ164" s="164">
        <v>2.5999999999999998E-4</v>
      </c>
    </row>
    <row r="165" spans="1:104" ht="22.5" x14ac:dyDescent="0.2">
      <c r="A165" s="191">
        <v>110</v>
      </c>
      <c r="B165" s="192" t="s">
        <v>349</v>
      </c>
      <c r="C165" s="193" t="s">
        <v>350</v>
      </c>
      <c r="D165" s="194" t="s">
        <v>84</v>
      </c>
      <c r="E165" s="195">
        <v>98.7</v>
      </c>
      <c r="F165" s="195">
        <v>0</v>
      </c>
      <c r="G165" s="196">
        <f>E165*F165</f>
        <v>0</v>
      </c>
      <c r="O165" s="190">
        <v>2</v>
      </c>
      <c r="AA165" s="164">
        <v>3</v>
      </c>
      <c r="AB165" s="164">
        <v>7</v>
      </c>
      <c r="AC165" s="164">
        <v>59781474</v>
      </c>
      <c r="AZ165" s="164">
        <v>2</v>
      </c>
      <c r="BA165" s="164">
        <f>IF(AZ165=1,G165,0)</f>
        <v>0</v>
      </c>
      <c r="BB165" s="164">
        <f>IF(AZ165=2,G165,0)</f>
        <v>0</v>
      </c>
      <c r="BC165" s="164">
        <f>IF(AZ165=3,G165,0)</f>
        <v>0</v>
      </c>
      <c r="BD165" s="164">
        <f>IF(AZ165=4,G165,0)</f>
        <v>0</v>
      </c>
      <c r="BE165" s="164">
        <f>IF(AZ165=5,G165,0)</f>
        <v>0</v>
      </c>
      <c r="CA165" s="197">
        <v>3</v>
      </c>
      <c r="CB165" s="197">
        <v>7</v>
      </c>
      <c r="CZ165" s="164">
        <v>0.01</v>
      </c>
    </row>
    <row r="166" spans="1:104" x14ac:dyDescent="0.2">
      <c r="A166" s="198"/>
      <c r="B166" s="200"/>
      <c r="C166" s="201" t="s">
        <v>351</v>
      </c>
      <c r="D166" s="202"/>
      <c r="E166" s="203">
        <v>98.7</v>
      </c>
      <c r="F166" s="204"/>
      <c r="G166" s="205"/>
      <c r="M166" s="199" t="s">
        <v>351</v>
      </c>
      <c r="O166" s="190"/>
    </row>
    <row r="167" spans="1:104" x14ac:dyDescent="0.2">
      <c r="A167" s="191">
        <v>111</v>
      </c>
      <c r="B167" s="192" t="s">
        <v>352</v>
      </c>
      <c r="C167" s="193" t="s">
        <v>353</v>
      </c>
      <c r="D167" s="194" t="s">
        <v>56</v>
      </c>
      <c r="E167" s="195"/>
      <c r="F167" s="195">
        <v>0</v>
      </c>
      <c r="G167" s="196">
        <f>E167*F167</f>
        <v>0</v>
      </c>
      <c r="O167" s="190">
        <v>2</v>
      </c>
      <c r="AA167" s="164">
        <v>7</v>
      </c>
      <c r="AB167" s="164">
        <v>1002</v>
      </c>
      <c r="AC167" s="164">
        <v>5</v>
      </c>
      <c r="AZ167" s="164">
        <v>2</v>
      </c>
      <c r="BA167" s="164">
        <f>IF(AZ167=1,G167,0)</f>
        <v>0</v>
      </c>
      <c r="BB167" s="164">
        <f>IF(AZ167=2,G167,0)</f>
        <v>0</v>
      </c>
      <c r="BC167" s="164">
        <f>IF(AZ167=3,G167,0)</f>
        <v>0</v>
      </c>
      <c r="BD167" s="164">
        <f>IF(AZ167=4,G167,0)</f>
        <v>0</v>
      </c>
      <c r="BE167" s="164">
        <f>IF(AZ167=5,G167,0)</f>
        <v>0</v>
      </c>
      <c r="CA167" s="197">
        <v>7</v>
      </c>
      <c r="CB167" s="197">
        <v>1002</v>
      </c>
      <c r="CZ167" s="164">
        <v>0</v>
      </c>
    </row>
    <row r="168" spans="1:104" x14ac:dyDescent="0.2">
      <c r="A168" s="206"/>
      <c r="B168" s="207" t="s">
        <v>67</v>
      </c>
      <c r="C168" s="208" t="str">
        <f>CONCATENATE(B159," ",C159)</f>
        <v>781 Obklady keramické</v>
      </c>
      <c r="D168" s="209"/>
      <c r="E168" s="210"/>
      <c r="F168" s="211"/>
      <c r="G168" s="212">
        <f>SUM(G159:G167)</f>
        <v>0</v>
      </c>
      <c r="O168" s="190">
        <v>4</v>
      </c>
      <c r="BA168" s="213">
        <f>SUM(BA159:BA167)</f>
        <v>0</v>
      </c>
      <c r="BB168" s="213">
        <f>SUM(BB159:BB167)</f>
        <v>0</v>
      </c>
      <c r="BC168" s="213">
        <f>SUM(BC159:BC167)</f>
        <v>0</v>
      </c>
      <c r="BD168" s="213">
        <f>SUM(BD159:BD167)</f>
        <v>0</v>
      </c>
      <c r="BE168" s="213">
        <f>SUM(BE159:BE167)</f>
        <v>0</v>
      </c>
    </row>
    <row r="169" spans="1:104" x14ac:dyDescent="0.2">
      <c r="A169" s="183" t="s">
        <v>66</v>
      </c>
      <c r="B169" s="184" t="s">
        <v>354</v>
      </c>
      <c r="C169" s="185" t="s">
        <v>355</v>
      </c>
      <c r="D169" s="186"/>
      <c r="E169" s="187"/>
      <c r="F169" s="187"/>
      <c r="G169" s="188"/>
      <c r="H169" s="189"/>
      <c r="I169" s="189"/>
      <c r="O169" s="190">
        <v>1</v>
      </c>
    </row>
    <row r="170" spans="1:104" x14ac:dyDescent="0.2">
      <c r="A170" s="191">
        <v>112</v>
      </c>
      <c r="B170" s="192" t="s">
        <v>356</v>
      </c>
      <c r="C170" s="193" t="s">
        <v>357</v>
      </c>
      <c r="D170" s="194" t="s">
        <v>84</v>
      </c>
      <c r="E170" s="195">
        <v>12.411</v>
      </c>
      <c r="F170" s="195">
        <v>0</v>
      </c>
      <c r="G170" s="196">
        <f>E170*F170</f>
        <v>0</v>
      </c>
      <c r="O170" s="190">
        <v>2</v>
      </c>
      <c r="AA170" s="164">
        <v>1</v>
      </c>
      <c r="AB170" s="164">
        <v>7</v>
      </c>
      <c r="AC170" s="164">
        <v>7</v>
      </c>
      <c r="AZ170" s="164">
        <v>2</v>
      </c>
      <c r="BA170" s="164">
        <f>IF(AZ170=1,G170,0)</f>
        <v>0</v>
      </c>
      <c r="BB170" s="164">
        <f>IF(AZ170=2,G170,0)</f>
        <v>0</v>
      </c>
      <c r="BC170" s="164">
        <f>IF(AZ170=3,G170,0)</f>
        <v>0</v>
      </c>
      <c r="BD170" s="164">
        <f>IF(AZ170=4,G170,0)</f>
        <v>0</v>
      </c>
      <c r="BE170" s="164">
        <f>IF(AZ170=5,G170,0)</f>
        <v>0</v>
      </c>
      <c r="CA170" s="197">
        <v>1</v>
      </c>
      <c r="CB170" s="197">
        <v>7</v>
      </c>
      <c r="CZ170" s="164">
        <v>3.5E-4</v>
      </c>
    </row>
    <row r="171" spans="1:104" x14ac:dyDescent="0.2">
      <c r="A171" s="198"/>
      <c r="B171" s="200"/>
      <c r="C171" s="201" t="s">
        <v>358</v>
      </c>
      <c r="D171" s="202"/>
      <c r="E171" s="203">
        <v>12.411</v>
      </c>
      <c r="F171" s="204"/>
      <c r="G171" s="205"/>
      <c r="M171" s="199" t="s">
        <v>358</v>
      </c>
      <c r="O171" s="190"/>
    </row>
    <row r="172" spans="1:104" x14ac:dyDescent="0.2">
      <c r="A172" s="206"/>
      <c r="B172" s="207" t="s">
        <v>67</v>
      </c>
      <c r="C172" s="208" t="str">
        <f>CONCATENATE(B169," ",C169)</f>
        <v>783 Nátěry</v>
      </c>
      <c r="D172" s="209"/>
      <c r="E172" s="210"/>
      <c r="F172" s="211"/>
      <c r="G172" s="212">
        <f>SUM(G169:G171)</f>
        <v>0</v>
      </c>
      <c r="O172" s="190">
        <v>4</v>
      </c>
      <c r="BA172" s="213">
        <f>SUM(BA169:BA171)</f>
        <v>0</v>
      </c>
      <c r="BB172" s="213">
        <f>SUM(BB169:BB171)</f>
        <v>0</v>
      </c>
      <c r="BC172" s="213">
        <f>SUM(BC169:BC171)</f>
        <v>0</v>
      </c>
      <c r="BD172" s="213">
        <f>SUM(BD169:BD171)</f>
        <v>0</v>
      </c>
      <c r="BE172" s="213">
        <f>SUM(BE169:BE171)</f>
        <v>0</v>
      </c>
    </row>
    <row r="173" spans="1:104" x14ac:dyDescent="0.2">
      <c r="A173" s="183" t="s">
        <v>66</v>
      </c>
      <c r="B173" s="184" t="s">
        <v>359</v>
      </c>
      <c r="C173" s="185" t="s">
        <v>360</v>
      </c>
      <c r="D173" s="186"/>
      <c r="E173" s="187"/>
      <c r="F173" s="187"/>
      <c r="G173" s="188"/>
      <c r="H173" s="189"/>
      <c r="I173" s="189"/>
      <c r="O173" s="190">
        <v>1</v>
      </c>
    </row>
    <row r="174" spans="1:104" x14ac:dyDescent="0.2">
      <c r="A174" s="191">
        <v>113</v>
      </c>
      <c r="B174" s="192" t="s">
        <v>361</v>
      </c>
      <c r="C174" s="193" t="s">
        <v>362</v>
      </c>
      <c r="D174" s="194" t="s">
        <v>84</v>
      </c>
      <c r="E174" s="195">
        <v>75</v>
      </c>
      <c r="F174" s="195">
        <v>0</v>
      </c>
      <c r="G174" s="196">
        <f>E174*F174</f>
        <v>0</v>
      </c>
      <c r="O174" s="190">
        <v>2</v>
      </c>
      <c r="AA174" s="164">
        <v>1</v>
      </c>
      <c r="AB174" s="164">
        <v>7</v>
      </c>
      <c r="AC174" s="164">
        <v>7</v>
      </c>
      <c r="AZ174" s="164">
        <v>2</v>
      </c>
      <c r="BA174" s="164">
        <f>IF(AZ174=1,G174,0)</f>
        <v>0</v>
      </c>
      <c r="BB174" s="164">
        <f>IF(AZ174=2,G174,0)</f>
        <v>0</v>
      </c>
      <c r="BC174" s="164">
        <f>IF(AZ174=3,G174,0)</f>
        <v>0</v>
      </c>
      <c r="BD174" s="164">
        <f>IF(AZ174=4,G174,0)</f>
        <v>0</v>
      </c>
      <c r="BE174" s="164">
        <f>IF(AZ174=5,G174,0)</f>
        <v>0</v>
      </c>
      <c r="CA174" s="197">
        <v>1</v>
      </c>
      <c r="CB174" s="197">
        <v>7</v>
      </c>
      <c r="CZ174" s="164">
        <v>6.9999999999999994E-5</v>
      </c>
    </row>
    <row r="175" spans="1:104" x14ac:dyDescent="0.2">
      <c r="A175" s="198"/>
      <c r="B175" s="200"/>
      <c r="C175" s="201" t="s">
        <v>363</v>
      </c>
      <c r="D175" s="202"/>
      <c r="E175" s="203">
        <v>75</v>
      </c>
      <c r="F175" s="204"/>
      <c r="G175" s="205"/>
      <c r="M175" s="199" t="s">
        <v>363</v>
      </c>
      <c r="O175" s="190"/>
    </row>
    <row r="176" spans="1:104" x14ac:dyDescent="0.2">
      <c r="A176" s="191">
        <v>114</v>
      </c>
      <c r="B176" s="192" t="s">
        <v>364</v>
      </c>
      <c r="C176" s="193" t="s">
        <v>365</v>
      </c>
      <c r="D176" s="194" t="s">
        <v>84</v>
      </c>
      <c r="E176" s="195">
        <v>75</v>
      </c>
      <c r="F176" s="195">
        <v>0</v>
      </c>
      <c r="G176" s="196">
        <f>E176*F176</f>
        <v>0</v>
      </c>
      <c r="O176" s="190">
        <v>2</v>
      </c>
      <c r="AA176" s="164">
        <v>1</v>
      </c>
      <c r="AB176" s="164">
        <v>7</v>
      </c>
      <c r="AC176" s="164">
        <v>7</v>
      </c>
      <c r="AZ176" s="164">
        <v>2</v>
      </c>
      <c r="BA176" s="164">
        <f>IF(AZ176=1,G176,0)</f>
        <v>0</v>
      </c>
      <c r="BB176" s="164">
        <f>IF(AZ176=2,G176,0)</f>
        <v>0</v>
      </c>
      <c r="BC176" s="164">
        <f>IF(AZ176=3,G176,0)</f>
        <v>0</v>
      </c>
      <c r="BD176" s="164">
        <f>IF(AZ176=4,G176,0)</f>
        <v>0</v>
      </c>
      <c r="BE176" s="164">
        <f>IF(AZ176=5,G176,0)</f>
        <v>0</v>
      </c>
      <c r="CA176" s="197">
        <v>1</v>
      </c>
      <c r="CB176" s="197">
        <v>7</v>
      </c>
      <c r="CZ176" s="164">
        <v>1.4999999999999999E-4</v>
      </c>
    </row>
    <row r="177" spans="1:104" x14ac:dyDescent="0.2">
      <c r="A177" s="191">
        <v>115</v>
      </c>
      <c r="B177" s="192" t="s">
        <v>366</v>
      </c>
      <c r="C177" s="193" t="s">
        <v>367</v>
      </c>
      <c r="D177" s="194" t="s">
        <v>84</v>
      </c>
      <c r="E177" s="195">
        <v>27</v>
      </c>
      <c r="F177" s="195">
        <v>0</v>
      </c>
      <c r="G177" s="196">
        <f>E177*F177</f>
        <v>0</v>
      </c>
      <c r="O177" s="190">
        <v>2</v>
      </c>
      <c r="AA177" s="164">
        <v>1</v>
      </c>
      <c r="AB177" s="164">
        <v>7</v>
      </c>
      <c r="AC177" s="164">
        <v>7</v>
      </c>
      <c r="AZ177" s="164">
        <v>2</v>
      </c>
      <c r="BA177" s="164">
        <f>IF(AZ177=1,G177,0)</f>
        <v>0</v>
      </c>
      <c r="BB177" s="164">
        <f>IF(AZ177=2,G177,0)</f>
        <v>0</v>
      </c>
      <c r="BC177" s="164">
        <f>IF(AZ177=3,G177,0)</f>
        <v>0</v>
      </c>
      <c r="BD177" s="164">
        <f>IF(AZ177=4,G177,0)</f>
        <v>0</v>
      </c>
      <c r="BE177" s="164">
        <f>IF(AZ177=5,G177,0)</f>
        <v>0</v>
      </c>
      <c r="CA177" s="197">
        <v>1</v>
      </c>
      <c r="CB177" s="197">
        <v>7</v>
      </c>
      <c r="CZ177" s="164">
        <v>0</v>
      </c>
    </row>
    <row r="178" spans="1:104" x14ac:dyDescent="0.2">
      <c r="A178" s="198"/>
      <c r="B178" s="200"/>
      <c r="C178" s="201" t="s">
        <v>368</v>
      </c>
      <c r="D178" s="202"/>
      <c r="E178" s="203">
        <v>27</v>
      </c>
      <c r="F178" s="204"/>
      <c r="G178" s="205"/>
      <c r="M178" s="199" t="s">
        <v>368</v>
      </c>
      <c r="O178" s="190"/>
    </row>
    <row r="179" spans="1:104" x14ac:dyDescent="0.2">
      <c r="A179" s="206"/>
      <c r="B179" s="207" t="s">
        <v>67</v>
      </c>
      <c r="C179" s="208" t="str">
        <f>CONCATENATE(B173," ",C173)</f>
        <v>784 Malby</v>
      </c>
      <c r="D179" s="209"/>
      <c r="E179" s="210"/>
      <c r="F179" s="211"/>
      <c r="G179" s="212">
        <f>SUM(G173:G178)</f>
        <v>0</v>
      </c>
      <c r="O179" s="190">
        <v>4</v>
      </c>
      <c r="BA179" s="213">
        <f>SUM(BA173:BA178)</f>
        <v>0</v>
      </c>
      <c r="BB179" s="213">
        <f>SUM(BB173:BB178)</f>
        <v>0</v>
      </c>
      <c r="BC179" s="213">
        <f>SUM(BC173:BC178)</f>
        <v>0</v>
      </c>
      <c r="BD179" s="213">
        <f>SUM(BD173:BD178)</f>
        <v>0</v>
      </c>
      <c r="BE179" s="213">
        <f>SUM(BE173:BE178)</f>
        <v>0</v>
      </c>
    </row>
    <row r="180" spans="1:104" x14ac:dyDescent="0.2">
      <c r="A180" s="183" t="s">
        <v>66</v>
      </c>
      <c r="B180" s="184" t="s">
        <v>369</v>
      </c>
      <c r="C180" s="185" t="s">
        <v>370</v>
      </c>
      <c r="D180" s="186"/>
      <c r="E180" s="187"/>
      <c r="F180" s="187"/>
      <c r="G180" s="188"/>
      <c r="H180" s="189"/>
      <c r="I180" s="189"/>
      <c r="O180" s="190">
        <v>1</v>
      </c>
    </row>
    <row r="181" spans="1:104" x14ac:dyDescent="0.2">
      <c r="A181" s="191">
        <v>116</v>
      </c>
      <c r="B181" s="192" t="s">
        <v>371</v>
      </c>
      <c r="C181" s="193" t="s">
        <v>372</v>
      </c>
      <c r="D181" s="194" t="s">
        <v>79</v>
      </c>
      <c r="E181" s="195">
        <v>1</v>
      </c>
      <c r="F181" s="195">
        <v>0</v>
      </c>
      <c r="G181" s="196">
        <f>E181*F181</f>
        <v>0</v>
      </c>
      <c r="O181" s="190">
        <v>2</v>
      </c>
      <c r="AA181" s="164">
        <v>11</v>
      </c>
      <c r="AB181" s="164">
        <v>3</v>
      </c>
      <c r="AC181" s="164">
        <v>7</v>
      </c>
      <c r="AZ181" s="164">
        <v>4</v>
      </c>
      <c r="BA181" s="164">
        <f>IF(AZ181=1,G181,0)</f>
        <v>0</v>
      </c>
      <c r="BB181" s="164">
        <f>IF(AZ181=2,G181,0)</f>
        <v>0</v>
      </c>
      <c r="BC181" s="164">
        <f>IF(AZ181=3,G181,0)</f>
        <v>0</v>
      </c>
      <c r="BD181" s="164">
        <f>IF(AZ181=4,G181,0)</f>
        <v>0</v>
      </c>
      <c r="BE181" s="164">
        <f>IF(AZ181=5,G181,0)</f>
        <v>0</v>
      </c>
      <c r="CA181" s="197">
        <v>11</v>
      </c>
      <c r="CB181" s="197">
        <v>3</v>
      </c>
      <c r="CZ181" s="164">
        <v>0</v>
      </c>
    </row>
    <row r="182" spans="1:104" x14ac:dyDescent="0.2">
      <c r="A182" s="191">
        <v>117</v>
      </c>
      <c r="B182" s="192" t="s">
        <v>373</v>
      </c>
      <c r="C182" s="193" t="s">
        <v>374</v>
      </c>
      <c r="D182" s="194" t="s">
        <v>122</v>
      </c>
      <c r="E182" s="195">
        <v>10</v>
      </c>
      <c r="F182" s="195">
        <v>0</v>
      </c>
      <c r="G182" s="196">
        <f>E182*F182</f>
        <v>0</v>
      </c>
      <c r="O182" s="190">
        <v>2</v>
      </c>
      <c r="AA182" s="164">
        <v>12</v>
      </c>
      <c r="AB182" s="164">
        <v>0</v>
      </c>
      <c r="AC182" s="164">
        <v>121</v>
      </c>
      <c r="AZ182" s="164">
        <v>4</v>
      </c>
      <c r="BA182" s="164">
        <f>IF(AZ182=1,G182,0)</f>
        <v>0</v>
      </c>
      <c r="BB182" s="164">
        <f>IF(AZ182=2,G182,0)</f>
        <v>0</v>
      </c>
      <c r="BC182" s="164">
        <f>IF(AZ182=3,G182,0)</f>
        <v>0</v>
      </c>
      <c r="BD182" s="164">
        <f>IF(AZ182=4,G182,0)</f>
        <v>0</v>
      </c>
      <c r="BE182" s="164">
        <f>IF(AZ182=5,G182,0)</f>
        <v>0</v>
      </c>
      <c r="CA182" s="197">
        <v>12</v>
      </c>
      <c r="CB182" s="197">
        <v>0</v>
      </c>
      <c r="CZ182" s="164">
        <v>0</v>
      </c>
    </row>
    <row r="183" spans="1:104" x14ac:dyDescent="0.2">
      <c r="A183" s="191">
        <v>118</v>
      </c>
      <c r="B183" s="192" t="s">
        <v>375</v>
      </c>
      <c r="C183" s="193" t="s">
        <v>376</v>
      </c>
      <c r="D183" s="194" t="s">
        <v>79</v>
      </c>
      <c r="E183" s="195">
        <v>1</v>
      </c>
      <c r="F183" s="195">
        <v>0</v>
      </c>
      <c r="G183" s="196">
        <f>E183*F183</f>
        <v>0</v>
      </c>
      <c r="O183" s="190">
        <v>2</v>
      </c>
      <c r="AA183" s="164">
        <v>12</v>
      </c>
      <c r="AB183" s="164">
        <v>0</v>
      </c>
      <c r="AC183" s="164">
        <v>3</v>
      </c>
      <c r="AZ183" s="164">
        <v>4</v>
      </c>
      <c r="BA183" s="164">
        <f>IF(AZ183=1,G183,0)</f>
        <v>0</v>
      </c>
      <c r="BB183" s="164">
        <f>IF(AZ183=2,G183,0)</f>
        <v>0</v>
      </c>
      <c r="BC183" s="164">
        <f>IF(AZ183=3,G183,0)</f>
        <v>0</v>
      </c>
      <c r="BD183" s="164">
        <f>IF(AZ183=4,G183,0)</f>
        <v>0</v>
      </c>
      <c r="BE183" s="164">
        <f>IF(AZ183=5,G183,0)</f>
        <v>0</v>
      </c>
      <c r="CA183" s="197">
        <v>12</v>
      </c>
      <c r="CB183" s="197">
        <v>0</v>
      </c>
      <c r="CZ183" s="164">
        <v>0</v>
      </c>
    </row>
    <row r="184" spans="1:104" ht="22.5" x14ac:dyDescent="0.2">
      <c r="A184" s="191">
        <v>119</v>
      </c>
      <c r="B184" s="192" t="s">
        <v>377</v>
      </c>
      <c r="C184" s="193" t="s">
        <v>378</v>
      </c>
      <c r="D184" s="194" t="s">
        <v>122</v>
      </c>
      <c r="E184" s="195">
        <v>11</v>
      </c>
      <c r="F184" s="195">
        <v>0</v>
      </c>
      <c r="G184" s="196">
        <f>E184*F184</f>
        <v>0</v>
      </c>
      <c r="O184" s="190">
        <v>2</v>
      </c>
      <c r="AA184" s="164">
        <v>3</v>
      </c>
      <c r="AB184" s="164">
        <v>9</v>
      </c>
      <c r="AC184" s="164">
        <v>34823601</v>
      </c>
      <c r="AZ184" s="164">
        <v>3</v>
      </c>
      <c r="BA184" s="164">
        <f>IF(AZ184=1,G184,0)</f>
        <v>0</v>
      </c>
      <c r="BB184" s="164">
        <f>IF(AZ184=2,G184,0)</f>
        <v>0</v>
      </c>
      <c r="BC184" s="164">
        <f>IF(AZ184=3,G184,0)</f>
        <v>0</v>
      </c>
      <c r="BD184" s="164">
        <f>IF(AZ184=4,G184,0)</f>
        <v>0</v>
      </c>
      <c r="BE184" s="164">
        <f>IF(AZ184=5,G184,0)</f>
        <v>0</v>
      </c>
      <c r="CA184" s="197">
        <v>3</v>
      </c>
      <c r="CB184" s="197">
        <v>9</v>
      </c>
      <c r="CZ184" s="164">
        <v>0</v>
      </c>
    </row>
    <row r="185" spans="1:104" ht="22.5" x14ac:dyDescent="0.2">
      <c r="A185" s="191">
        <v>120</v>
      </c>
      <c r="B185" s="192" t="s">
        <v>379</v>
      </c>
      <c r="C185" s="193" t="s">
        <v>380</v>
      </c>
      <c r="D185" s="194" t="s">
        <v>122</v>
      </c>
      <c r="E185" s="195">
        <v>2</v>
      </c>
      <c r="F185" s="195">
        <v>0</v>
      </c>
      <c r="G185" s="196">
        <f>E185*F185</f>
        <v>0</v>
      </c>
      <c r="O185" s="190">
        <v>2</v>
      </c>
      <c r="AA185" s="164">
        <v>3</v>
      </c>
      <c r="AB185" s="164">
        <v>9</v>
      </c>
      <c r="AC185" s="164">
        <v>34823602</v>
      </c>
      <c r="AZ185" s="164">
        <v>3</v>
      </c>
      <c r="BA185" s="164">
        <f>IF(AZ185=1,G185,0)</f>
        <v>0</v>
      </c>
      <c r="BB185" s="164">
        <f>IF(AZ185=2,G185,0)</f>
        <v>0</v>
      </c>
      <c r="BC185" s="164">
        <f>IF(AZ185=3,G185,0)</f>
        <v>0</v>
      </c>
      <c r="BD185" s="164">
        <f>IF(AZ185=4,G185,0)</f>
        <v>0</v>
      </c>
      <c r="BE185" s="164">
        <f>IF(AZ185=5,G185,0)</f>
        <v>0</v>
      </c>
      <c r="CA185" s="197">
        <v>3</v>
      </c>
      <c r="CB185" s="197">
        <v>9</v>
      </c>
      <c r="CZ185" s="164">
        <v>0</v>
      </c>
    </row>
    <row r="186" spans="1:104" x14ac:dyDescent="0.2">
      <c r="A186" s="191">
        <v>121</v>
      </c>
      <c r="B186" s="192" t="s">
        <v>381</v>
      </c>
      <c r="C186" s="193" t="s">
        <v>382</v>
      </c>
      <c r="D186" s="194" t="s">
        <v>122</v>
      </c>
      <c r="E186" s="195">
        <v>4</v>
      </c>
      <c r="F186" s="195">
        <v>0</v>
      </c>
      <c r="G186" s="196">
        <f>E186*F186</f>
        <v>0</v>
      </c>
      <c r="O186" s="190">
        <v>2</v>
      </c>
      <c r="AA186" s="164">
        <v>3</v>
      </c>
      <c r="AB186" s="164">
        <v>1</v>
      </c>
      <c r="AC186" s="164" t="s">
        <v>381</v>
      </c>
      <c r="AZ186" s="164">
        <v>3</v>
      </c>
      <c r="BA186" s="164">
        <f>IF(AZ186=1,G186,0)</f>
        <v>0</v>
      </c>
      <c r="BB186" s="164">
        <f>IF(AZ186=2,G186,0)</f>
        <v>0</v>
      </c>
      <c r="BC186" s="164">
        <f>IF(AZ186=3,G186,0)</f>
        <v>0</v>
      </c>
      <c r="BD186" s="164">
        <f>IF(AZ186=4,G186,0)</f>
        <v>0</v>
      </c>
      <c r="BE186" s="164">
        <f>IF(AZ186=5,G186,0)</f>
        <v>0</v>
      </c>
      <c r="CA186" s="197">
        <v>3</v>
      </c>
      <c r="CB186" s="197">
        <v>1</v>
      </c>
      <c r="CZ186" s="164">
        <v>0</v>
      </c>
    </row>
    <row r="187" spans="1:104" x14ac:dyDescent="0.2">
      <c r="A187" s="191">
        <v>122</v>
      </c>
      <c r="B187" s="192" t="s">
        <v>383</v>
      </c>
      <c r="C187" s="193" t="s">
        <v>384</v>
      </c>
      <c r="D187" s="194" t="s">
        <v>122</v>
      </c>
      <c r="E187" s="195">
        <v>11</v>
      </c>
      <c r="F187" s="195">
        <v>0</v>
      </c>
      <c r="G187" s="196">
        <f>E187*F187</f>
        <v>0</v>
      </c>
      <c r="O187" s="190">
        <v>2</v>
      </c>
      <c r="AA187" s="164">
        <v>3</v>
      </c>
      <c r="AB187" s="164">
        <v>9</v>
      </c>
      <c r="AC187" s="164" t="s">
        <v>383</v>
      </c>
      <c r="AZ187" s="164">
        <v>3</v>
      </c>
      <c r="BA187" s="164">
        <f>IF(AZ187=1,G187,0)</f>
        <v>0</v>
      </c>
      <c r="BB187" s="164">
        <f>IF(AZ187=2,G187,0)</f>
        <v>0</v>
      </c>
      <c r="BC187" s="164">
        <f>IF(AZ187=3,G187,0)</f>
        <v>0</v>
      </c>
      <c r="BD187" s="164">
        <f>IF(AZ187=4,G187,0)</f>
        <v>0</v>
      </c>
      <c r="BE187" s="164">
        <f>IF(AZ187=5,G187,0)</f>
        <v>0</v>
      </c>
      <c r="CA187" s="197">
        <v>3</v>
      </c>
      <c r="CB187" s="197">
        <v>9</v>
      </c>
      <c r="CZ187" s="164">
        <v>0</v>
      </c>
    </row>
    <row r="188" spans="1:104" x14ac:dyDescent="0.2">
      <c r="A188" s="206"/>
      <c r="B188" s="207" t="s">
        <v>67</v>
      </c>
      <c r="C188" s="208" t="str">
        <f>CONCATENATE(B180," ",C180)</f>
        <v>M21 Elektromontáže</v>
      </c>
      <c r="D188" s="209"/>
      <c r="E188" s="210"/>
      <c r="F188" s="211"/>
      <c r="G188" s="212">
        <f>SUM(G180:G187)</f>
        <v>0</v>
      </c>
      <c r="O188" s="190">
        <v>4</v>
      </c>
      <c r="BA188" s="213">
        <f>SUM(BA180:BA187)</f>
        <v>0</v>
      </c>
      <c r="BB188" s="213">
        <f>SUM(BB180:BB187)</f>
        <v>0</v>
      </c>
      <c r="BC188" s="213">
        <f>SUM(BC180:BC187)</f>
        <v>0</v>
      </c>
      <c r="BD188" s="213">
        <f>SUM(BD180:BD187)</f>
        <v>0</v>
      </c>
      <c r="BE188" s="213">
        <f>SUM(BE180:BE187)</f>
        <v>0</v>
      </c>
    </row>
    <row r="189" spans="1:104" x14ac:dyDescent="0.2">
      <c r="A189" s="183" t="s">
        <v>66</v>
      </c>
      <c r="B189" s="184" t="s">
        <v>385</v>
      </c>
      <c r="C189" s="185" t="s">
        <v>386</v>
      </c>
      <c r="D189" s="186"/>
      <c r="E189" s="187"/>
      <c r="F189" s="187"/>
      <c r="G189" s="188"/>
      <c r="H189" s="189"/>
      <c r="I189" s="189"/>
      <c r="O189" s="190">
        <v>1</v>
      </c>
    </row>
    <row r="190" spans="1:104" x14ac:dyDescent="0.2">
      <c r="A190" s="191">
        <v>123</v>
      </c>
      <c r="B190" s="192" t="s">
        <v>387</v>
      </c>
      <c r="C190" s="193" t="s">
        <v>388</v>
      </c>
      <c r="D190" s="194" t="s">
        <v>79</v>
      </c>
      <c r="E190" s="195">
        <v>2</v>
      </c>
      <c r="F190" s="195">
        <v>0</v>
      </c>
      <c r="G190" s="196">
        <f>E190*F190</f>
        <v>0</v>
      </c>
      <c r="O190" s="190">
        <v>2</v>
      </c>
      <c r="AA190" s="164">
        <v>11</v>
      </c>
      <c r="AB190" s="164">
        <v>3</v>
      </c>
      <c r="AC190" s="164">
        <v>8</v>
      </c>
      <c r="AZ190" s="164">
        <v>4</v>
      </c>
      <c r="BA190" s="164">
        <f>IF(AZ190=1,G190,0)</f>
        <v>0</v>
      </c>
      <c r="BB190" s="164">
        <f>IF(AZ190=2,G190,0)</f>
        <v>0</v>
      </c>
      <c r="BC190" s="164">
        <f>IF(AZ190=3,G190,0)</f>
        <v>0</v>
      </c>
      <c r="BD190" s="164">
        <f>IF(AZ190=4,G190,0)</f>
        <v>0</v>
      </c>
      <c r="BE190" s="164">
        <f>IF(AZ190=5,G190,0)</f>
        <v>0</v>
      </c>
      <c r="CA190" s="197">
        <v>11</v>
      </c>
      <c r="CB190" s="197">
        <v>3</v>
      </c>
      <c r="CZ190" s="164">
        <v>0</v>
      </c>
    </row>
    <row r="191" spans="1:104" x14ac:dyDescent="0.2">
      <c r="A191" s="206"/>
      <c r="B191" s="207" t="s">
        <v>67</v>
      </c>
      <c r="C191" s="208" t="str">
        <f>CONCATENATE(B189," ",C189)</f>
        <v>M24 Montáže vzduchotechnických zařízení</v>
      </c>
      <c r="D191" s="209"/>
      <c r="E191" s="210"/>
      <c r="F191" s="211"/>
      <c r="G191" s="212">
        <f>SUM(G189:G190)</f>
        <v>0</v>
      </c>
      <c r="O191" s="190">
        <v>4</v>
      </c>
      <c r="BA191" s="213">
        <f>SUM(BA189:BA190)</f>
        <v>0</v>
      </c>
      <c r="BB191" s="213">
        <f>SUM(BB189:BB190)</f>
        <v>0</v>
      </c>
      <c r="BC191" s="213">
        <f>SUM(BC189:BC190)</f>
        <v>0</v>
      </c>
      <c r="BD191" s="213">
        <f>SUM(BD189:BD190)</f>
        <v>0</v>
      </c>
      <c r="BE191" s="213">
        <f>SUM(BE189:BE190)</f>
        <v>0</v>
      </c>
    </row>
    <row r="192" spans="1:104" x14ac:dyDescent="0.2">
      <c r="A192" s="183" t="s">
        <v>66</v>
      </c>
      <c r="B192" s="184" t="s">
        <v>389</v>
      </c>
      <c r="C192" s="185" t="s">
        <v>390</v>
      </c>
      <c r="D192" s="186"/>
      <c r="E192" s="187"/>
      <c r="F192" s="187"/>
      <c r="G192" s="188"/>
      <c r="H192" s="189"/>
      <c r="I192" s="189"/>
      <c r="O192" s="190">
        <v>1</v>
      </c>
    </row>
    <row r="193" spans="1:104" x14ac:dyDescent="0.2">
      <c r="A193" s="191">
        <v>124</v>
      </c>
      <c r="B193" s="192" t="s">
        <v>391</v>
      </c>
      <c r="C193" s="193" t="s">
        <v>392</v>
      </c>
      <c r="D193" s="194" t="s">
        <v>183</v>
      </c>
      <c r="E193" s="195">
        <v>10.930327999999999</v>
      </c>
      <c r="F193" s="195">
        <v>0</v>
      </c>
      <c r="G193" s="196">
        <f>E193*F193</f>
        <v>0</v>
      </c>
      <c r="O193" s="190">
        <v>2</v>
      </c>
      <c r="AA193" s="164">
        <v>8</v>
      </c>
      <c r="AB193" s="164">
        <v>0</v>
      </c>
      <c r="AC193" s="164">
        <v>3</v>
      </c>
      <c r="AZ193" s="164">
        <v>1</v>
      </c>
      <c r="BA193" s="164">
        <f>IF(AZ193=1,G193,0)</f>
        <v>0</v>
      </c>
      <c r="BB193" s="164">
        <f>IF(AZ193=2,G193,0)</f>
        <v>0</v>
      </c>
      <c r="BC193" s="164">
        <f>IF(AZ193=3,G193,0)</f>
        <v>0</v>
      </c>
      <c r="BD193" s="164">
        <f>IF(AZ193=4,G193,0)</f>
        <v>0</v>
      </c>
      <c r="BE193" s="164">
        <f>IF(AZ193=5,G193,0)</f>
        <v>0</v>
      </c>
      <c r="CA193" s="197">
        <v>8</v>
      </c>
      <c r="CB193" s="197">
        <v>0</v>
      </c>
      <c r="CZ193" s="164">
        <v>0</v>
      </c>
    </row>
    <row r="194" spans="1:104" x14ac:dyDescent="0.2">
      <c r="A194" s="191">
        <v>125</v>
      </c>
      <c r="B194" s="192" t="s">
        <v>393</v>
      </c>
      <c r="C194" s="193" t="s">
        <v>394</v>
      </c>
      <c r="D194" s="194" t="s">
        <v>183</v>
      </c>
      <c r="E194" s="195">
        <v>21.860655999999999</v>
      </c>
      <c r="F194" s="195">
        <v>0</v>
      </c>
      <c r="G194" s="196">
        <f>E194*F194</f>
        <v>0</v>
      </c>
      <c r="O194" s="190">
        <v>2</v>
      </c>
      <c r="AA194" s="164">
        <v>8</v>
      </c>
      <c r="AB194" s="164">
        <v>0</v>
      </c>
      <c r="AC194" s="164">
        <v>3</v>
      </c>
      <c r="AZ194" s="164">
        <v>1</v>
      </c>
      <c r="BA194" s="164">
        <f>IF(AZ194=1,G194,0)</f>
        <v>0</v>
      </c>
      <c r="BB194" s="164">
        <f>IF(AZ194=2,G194,0)</f>
        <v>0</v>
      </c>
      <c r="BC194" s="164">
        <f>IF(AZ194=3,G194,0)</f>
        <v>0</v>
      </c>
      <c r="BD194" s="164">
        <f>IF(AZ194=4,G194,0)</f>
        <v>0</v>
      </c>
      <c r="BE194" s="164">
        <f>IF(AZ194=5,G194,0)</f>
        <v>0</v>
      </c>
      <c r="CA194" s="197">
        <v>8</v>
      </c>
      <c r="CB194" s="197">
        <v>0</v>
      </c>
      <c r="CZ194" s="164">
        <v>0</v>
      </c>
    </row>
    <row r="195" spans="1:104" x14ac:dyDescent="0.2">
      <c r="A195" s="191">
        <v>126</v>
      </c>
      <c r="B195" s="192" t="s">
        <v>395</v>
      </c>
      <c r="C195" s="193" t="s">
        <v>396</v>
      </c>
      <c r="D195" s="194" t="s">
        <v>183</v>
      </c>
      <c r="E195" s="195">
        <v>10.930327999999999</v>
      </c>
      <c r="F195" s="195">
        <v>0</v>
      </c>
      <c r="G195" s="196">
        <f>E195*F195</f>
        <v>0</v>
      </c>
      <c r="O195" s="190">
        <v>2</v>
      </c>
      <c r="AA195" s="164">
        <v>8</v>
      </c>
      <c r="AB195" s="164">
        <v>1</v>
      </c>
      <c r="AC195" s="164">
        <v>3</v>
      </c>
      <c r="AZ195" s="164">
        <v>1</v>
      </c>
      <c r="BA195" s="164">
        <f>IF(AZ195=1,G195,0)</f>
        <v>0</v>
      </c>
      <c r="BB195" s="164">
        <f>IF(AZ195=2,G195,0)</f>
        <v>0</v>
      </c>
      <c r="BC195" s="164">
        <f>IF(AZ195=3,G195,0)</f>
        <v>0</v>
      </c>
      <c r="BD195" s="164">
        <f>IF(AZ195=4,G195,0)</f>
        <v>0</v>
      </c>
      <c r="BE195" s="164">
        <f>IF(AZ195=5,G195,0)</f>
        <v>0</v>
      </c>
      <c r="CA195" s="197">
        <v>8</v>
      </c>
      <c r="CB195" s="197">
        <v>1</v>
      </c>
      <c r="CZ195" s="164">
        <v>0</v>
      </c>
    </row>
    <row r="196" spans="1:104" x14ac:dyDescent="0.2">
      <c r="A196" s="191">
        <v>127</v>
      </c>
      <c r="B196" s="192" t="s">
        <v>397</v>
      </c>
      <c r="C196" s="193" t="s">
        <v>398</v>
      </c>
      <c r="D196" s="194" t="s">
        <v>183</v>
      </c>
      <c r="E196" s="195">
        <v>87.442623999999995</v>
      </c>
      <c r="F196" s="195">
        <v>0</v>
      </c>
      <c r="G196" s="196">
        <f>E196*F196</f>
        <v>0</v>
      </c>
      <c r="O196" s="190">
        <v>2</v>
      </c>
      <c r="AA196" s="164">
        <v>8</v>
      </c>
      <c r="AB196" s="164">
        <v>1</v>
      </c>
      <c r="AC196" s="164">
        <v>3</v>
      </c>
      <c r="AZ196" s="164">
        <v>1</v>
      </c>
      <c r="BA196" s="164">
        <f>IF(AZ196=1,G196,0)</f>
        <v>0</v>
      </c>
      <c r="BB196" s="164">
        <f>IF(AZ196=2,G196,0)</f>
        <v>0</v>
      </c>
      <c r="BC196" s="164">
        <f>IF(AZ196=3,G196,0)</f>
        <v>0</v>
      </c>
      <c r="BD196" s="164">
        <f>IF(AZ196=4,G196,0)</f>
        <v>0</v>
      </c>
      <c r="BE196" s="164">
        <f>IF(AZ196=5,G196,0)</f>
        <v>0</v>
      </c>
      <c r="CA196" s="197">
        <v>8</v>
      </c>
      <c r="CB196" s="197">
        <v>1</v>
      </c>
      <c r="CZ196" s="164">
        <v>0</v>
      </c>
    </row>
    <row r="197" spans="1:104" x14ac:dyDescent="0.2">
      <c r="A197" s="191">
        <v>128</v>
      </c>
      <c r="B197" s="192" t="s">
        <v>399</v>
      </c>
      <c r="C197" s="193" t="s">
        <v>400</v>
      </c>
      <c r="D197" s="194" t="s">
        <v>183</v>
      </c>
      <c r="E197" s="195">
        <v>10.930327999999999</v>
      </c>
      <c r="F197" s="195">
        <v>0</v>
      </c>
      <c r="G197" s="196">
        <f>E197*F197</f>
        <v>0</v>
      </c>
      <c r="O197" s="190">
        <v>2</v>
      </c>
      <c r="AA197" s="164">
        <v>8</v>
      </c>
      <c r="AB197" s="164">
        <v>1</v>
      </c>
      <c r="AC197" s="164">
        <v>3</v>
      </c>
      <c r="AZ197" s="164">
        <v>1</v>
      </c>
      <c r="BA197" s="164">
        <f>IF(AZ197=1,G197,0)</f>
        <v>0</v>
      </c>
      <c r="BB197" s="164">
        <f>IF(AZ197=2,G197,0)</f>
        <v>0</v>
      </c>
      <c r="BC197" s="164">
        <f>IF(AZ197=3,G197,0)</f>
        <v>0</v>
      </c>
      <c r="BD197" s="164">
        <f>IF(AZ197=4,G197,0)</f>
        <v>0</v>
      </c>
      <c r="BE197" s="164">
        <f>IF(AZ197=5,G197,0)</f>
        <v>0</v>
      </c>
      <c r="CA197" s="197">
        <v>8</v>
      </c>
      <c r="CB197" s="197">
        <v>1</v>
      </c>
      <c r="CZ197" s="164">
        <v>0</v>
      </c>
    </row>
    <row r="198" spans="1:104" x14ac:dyDescent="0.2">
      <c r="A198" s="191">
        <v>129</v>
      </c>
      <c r="B198" s="192" t="s">
        <v>401</v>
      </c>
      <c r="C198" s="193" t="s">
        <v>402</v>
      </c>
      <c r="D198" s="194" t="s">
        <v>183</v>
      </c>
      <c r="E198" s="195">
        <v>43.721311999999998</v>
      </c>
      <c r="F198" s="195">
        <v>0</v>
      </c>
      <c r="G198" s="196">
        <f>E198*F198</f>
        <v>0</v>
      </c>
      <c r="O198" s="190">
        <v>2</v>
      </c>
      <c r="AA198" s="164">
        <v>8</v>
      </c>
      <c r="AB198" s="164">
        <v>1</v>
      </c>
      <c r="AC198" s="164">
        <v>3</v>
      </c>
      <c r="AZ198" s="164">
        <v>1</v>
      </c>
      <c r="BA198" s="164">
        <f>IF(AZ198=1,G198,0)</f>
        <v>0</v>
      </c>
      <c r="BB198" s="164">
        <f>IF(AZ198=2,G198,0)</f>
        <v>0</v>
      </c>
      <c r="BC198" s="164">
        <f>IF(AZ198=3,G198,0)</f>
        <v>0</v>
      </c>
      <c r="BD198" s="164">
        <f>IF(AZ198=4,G198,0)</f>
        <v>0</v>
      </c>
      <c r="BE198" s="164">
        <f>IF(AZ198=5,G198,0)</f>
        <v>0</v>
      </c>
      <c r="CA198" s="197">
        <v>8</v>
      </c>
      <c r="CB198" s="197">
        <v>1</v>
      </c>
      <c r="CZ198" s="164">
        <v>0</v>
      </c>
    </row>
    <row r="199" spans="1:104" x14ac:dyDescent="0.2">
      <c r="A199" s="191">
        <v>130</v>
      </c>
      <c r="B199" s="192" t="s">
        <v>403</v>
      </c>
      <c r="C199" s="193" t="s">
        <v>404</v>
      </c>
      <c r="D199" s="194" t="s">
        <v>183</v>
      </c>
      <c r="E199" s="195">
        <v>10.930327999999999</v>
      </c>
      <c r="F199" s="195">
        <v>0</v>
      </c>
      <c r="G199" s="196">
        <f>E199*F199</f>
        <v>0</v>
      </c>
      <c r="O199" s="190">
        <v>2</v>
      </c>
      <c r="AA199" s="164">
        <v>8</v>
      </c>
      <c r="AB199" s="164">
        <v>1</v>
      </c>
      <c r="AC199" s="164">
        <v>3</v>
      </c>
      <c r="AZ199" s="164">
        <v>1</v>
      </c>
      <c r="BA199" s="164">
        <f>IF(AZ199=1,G199,0)</f>
        <v>0</v>
      </c>
      <c r="BB199" s="164">
        <f>IF(AZ199=2,G199,0)</f>
        <v>0</v>
      </c>
      <c r="BC199" s="164">
        <f>IF(AZ199=3,G199,0)</f>
        <v>0</v>
      </c>
      <c r="BD199" s="164">
        <f>IF(AZ199=4,G199,0)</f>
        <v>0</v>
      </c>
      <c r="BE199" s="164">
        <f>IF(AZ199=5,G199,0)</f>
        <v>0</v>
      </c>
      <c r="CA199" s="197">
        <v>8</v>
      </c>
      <c r="CB199" s="197">
        <v>1</v>
      </c>
      <c r="CZ199" s="164">
        <v>0</v>
      </c>
    </row>
    <row r="200" spans="1:104" x14ac:dyDescent="0.2">
      <c r="A200" s="191">
        <v>131</v>
      </c>
      <c r="B200" s="192" t="s">
        <v>405</v>
      </c>
      <c r="C200" s="193" t="s">
        <v>406</v>
      </c>
      <c r="D200" s="194" t="s">
        <v>183</v>
      </c>
      <c r="E200" s="195">
        <v>10.930327999999999</v>
      </c>
      <c r="F200" s="195">
        <v>0</v>
      </c>
      <c r="G200" s="196">
        <f>E200*F200</f>
        <v>0</v>
      </c>
      <c r="O200" s="190">
        <v>2</v>
      </c>
      <c r="AA200" s="164">
        <v>8</v>
      </c>
      <c r="AB200" s="164">
        <v>0</v>
      </c>
      <c r="AC200" s="164">
        <v>3</v>
      </c>
      <c r="AZ200" s="164">
        <v>1</v>
      </c>
      <c r="BA200" s="164">
        <f>IF(AZ200=1,G200,0)</f>
        <v>0</v>
      </c>
      <c r="BB200" s="164">
        <f>IF(AZ200=2,G200,0)</f>
        <v>0</v>
      </c>
      <c r="BC200" s="164">
        <f>IF(AZ200=3,G200,0)</f>
        <v>0</v>
      </c>
      <c r="BD200" s="164">
        <f>IF(AZ200=4,G200,0)</f>
        <v>0</v>
      </c>
      <c r="BE200" s="164">
        <f>IF(AZ200=5,G200,0)</f>
        <v>0</v>
      </c>
      <c r="CA200" s="197">
        <v>8</v>
      </c>
      <c r="CB200" s="197">
        <v>0</v>
      </c>
      <c r="CZ200" s="164">
        <v>0</v>
      </c>
    </row>
    <row r="201" spans="1:104" x14ac:dyDescent="0.2">
      <c r="A201" s="206"/>
      <c r="B201" s="207" t="s">
        <v>67</v>
      </c>
      <c r="C201" s="208" t="str">
        <f>CONCATENATE(B192," ",C192)</f>
        <v>D96 Přesuny suti a vybouraných hmot</v>
      </c>
      <c r="D201" s="209"/>
      <c r="E201" s="210"/>
      <c r="F201" s="211"/>
      <c r="G201" s="212">
        <f>SUM(G192:G200)</f>
        <v>0</v>
      </c>
      <c r="O201" s="190">
        <v>4</v>
      </c>
      <c r="BA201" s="213">
        <f>SUM(BA192:BA200)</f>
        <v>0</v>
      </c>
      <c r="BB201" s="213">
        <f>SUM(BB192:BB200)</f>
        <v>0</v>
      </c>
      <c r="BC201" s="213">
        <f>SUM(BC192:BC200)</f>
        <v>0</v>
      </c>
      <c r="BD201" s="213">
        <f>SUM(BD192:BD200)</f>
        <v>0</v>
      </c>
      <c r="BE201" s="213">
        <f>SUM(BE192:BE200)</f>
        <v>0</v>
      </c>
    </row>
    <row r="202" spans="1:104" x14ac:dyDescent="0.2">
      <c r="E202" s="164"/>
    </row>
    <row r="203" spans="1:104" x14ac:dyDescent="0.2">
      <c r="E203" s="164"/>
    </row>
    <row r="204" spans="1:104" x14ac:dyDescent="0.2">
      <c r="E204" s="164"/>
    </row>
    <row r="205" spans="1:104" x14ac:dyDescent="0.2">
      <c r="E205" s="164"/>
    </row>
    <row r="206" spans="1:104" x14ac:dyDescent="0.2">
      <c r="E206" s="164"/>
    </row>
    <row r="207" spans="1:104" x14ac:dyDescent="0.2">
      <c r="E207" s="164"/>
    </row>
    <row r="208" spans="1:104" x14ac:dyDescent="0.2">
      <c r="E208" s="164"/>
    </row>
    <row r="209" spans="5:5" x14ac:dyDescent="0.2">
      <c r="E209" s="164"/>
    </row>
    <row r="210" spans="5:5" x14ac:dyDescent="0.2">
      <c r="E210" s="164"/>
    </row>
    <row r="211" spans="5:5" x14ac:dyDescent="0.2">
      <c r="E211" s="164"/>
    </row>
    <row r="212" spans="5:5" x14ac:dyDescent="0.2">
      <c r="E212" s="164"/>
    </row>
    <row r="213" spans="5:5" x14ac:dyDescent="0.2">
      <c r="E213" s="164"/>
    </row>
    <row r="214" spans="5:5" x14ac:dyDescent="0.2">
      <c r="E214" s="164"/>
    </row>
    <row r="215" spans="5:5" x14ac:dyDescent="0.2">
      <c r="E215" s="164"/>
    </row>
    <row r="216" spans="5:5" x14ac:dyDescent="0.2">
      <c r="E216" s="164"/>
    </row>
    <row r="217" spans="5:5" x14ac:dyDescent="0.2">
      <c r="E217" s="164"/>
    </row>
    <row r="218" spans="5:5" x14ac:dyDescent="0.2">
      <c r="E218" s="164"/>
    </row>
    <row r="219" spans="5:5" x14ac:dyDescent="0.2">
      <c r="E219" s="164"/>
    </row>
    <row r="220" spans="5:5" x14ac:dyDescent="0.2">
      <c r="E220" s="164"/>
    </row>
    <row r="221" spans="5:5" x14ac:dyDescent="0.2">
      <c r="E221" s="164"/>
    </row>
    <row r="222" spans="5:5" x14ac:dyDescent="0.2">
      <c r="E222" s="164"/>
    </row>
    <row r="223" spans="5:5" x14ac:dyDescent="0.2">
      <c r="E223" s="164"/>
    </row>
    <row r="224" spans="5:5" x14ac:dyDescent="0.2">
      <c r="E224" s="164"/>
    </row>
    <row r="225" spans="1:7" x14ac:dyDescent="0.2">
      <c r="A225" s="214"/>
      <c r="B225" s="214"/>
      <c r="C225" s="214"/>
      <c r="D225" s="214"/>
      <c r="E225" s="214"/>
      <c r="F225" s="214"/>
      <c r="G225" s="214"/>
    </row>
    <row r="226" spans="1:7" x14ac:dyDescent="0.2">
      <c r="A226" s="214"/>
      <c r="B226" s="214"/>
      <c r="C226" s="214"/>
      <c r="D226" s="214"/>
      <c r="E226" s="214"/>
      <c r="F226" s="214"/>
      <c r="G226" s="214"/>
    </row>
    <row r="227" spans="1:7" x14ac:dyDescent="0.2">
      <c r="A227" s="214"/>
      <c r="B227" s="214"/>
      <c r="C227" s="214"/>
      <c r="D227" s="214"/>
      <c r="E227" s="214"/>
      <c r="F227" s="214"/>
      <c r="G227" s="214"/>
    </row>
    <row r="228" spans="1:7" x14ac:dyDescent="0.2">
      <c r="A228" s="214"/>
      <c r="B228" s="214"/>
      <c r="C228" s="214"/>
      <c r="D228" s="214"/>
      <c r="E228" s="214"/>
      <c r="F228" s="214"/>
      <c r="G228" s="214"/>
    </row>
    <row r="229" spans="1:7" x14ac:dyDescent="0.2">
      <c r="E229" s="164"/>
    </row>
    <row r="230" spans="1:7" x14ac:dyDescent="0.2">
      <c r="E230" s="164"/>
    </row>
    <row r="231" spans="1:7" x14ac:dyDescent="0.2">
      <c r="E231" s="164"/>
    </row>
    <row r="232" spans="1:7" x14ac:dyDescent="0.2">
      <c r="E232" s="164"/>
    </row>
    <row r="233" spans="1:7" x14ac:dyDescent="0.2">
      <c r="E233" s="164"/>
    </row>
    <row r="234" spans="1:7" x14ac:dyDescent="0.2">
      <c r="E234" s="164"/>
    </row>
    <row r="235" spans="1:7" x14ac:dyDescent="0.2">
      <c r="E235" s="164"/>
    </row>
    <row r="236" spans="1:7" x14ac:dyDescent="0.2">
      <c r="E236" s="164"/>
    </row>
    <row r="237" spans="1:7" x14ac:dyDescent="0.2">
      <c r="E237" s="164"/>
    </row>
    <row r="238" spans="1:7" x14ac:dyDescent="0.2">
      <c r="E238" s="164"/>
    </row>
    <row r="239" spans="1:7" x14ac:dyDescent="0.2">
      <c r="E239" s="164"/>
    </row>
    <row r="240" spans="1:7" x14ac:dyDescent="0.2">
      <c r="E240" s="164"/>
    </row>
    <row r="241" spans="5:5" x14ac:dyDescent="0.2">
      <c r="E241" s="164"/>
    </row>
    <row r="242" spans="5:5" x14ac:dyDescent="0.2">
      <c r="E242" s="164"/>
    </row>
    <row r="243" spans="5:5" x14ac:dyDescent="0.2">
      <c r="E243" s="164"/>
    </row>
    <row r="244" spans="5:5" x14ac:dyDescent="0.2">
      <c r="E244" s="164"/>
    </row>
    <row r="245" spans="5:5" x14ac:dyDescent="0.2">
      <c r="E245" s="164"/>
    </row>
    <row r="246" spans="5:5" x14ac:dyDescent="0.2">
      <c r="E246" s="164"/>
    </row>
    <row r="247" spans="5:5" x14ac:dyDescent="0.2">
      <c r="E247" s="164"/>
    </row>
    <row r="248" spans="5:5" x14ac:dyDescent="0.2">
      <c r="E248" s="164"/>
    </row>
    <row r="249" spans="5:5" x14ac:dyDescent="0.2">
      <c r="E249" s="164"/>
    </row>
    <row r="250" spans="5:5" x14ac:dyDescent="0.2">
      <c r="E250" s="164"/>
    </row>
    <row r="251" spans="5:5" x14ac:dyDescent="0.2">
      <c r="E251" s="164"/>
    </row>
    <row r="252" spans="5:5" x14ac:dyDescent="0.2">
      <c r="E252" s="164"/>
    </row>
    <row r="253" spans="5:5" x14ac:dyDescent="0.2">
      <c r="E253" s="164"/>
    </row>
    <row r="254" spans="5:5" x14ac:dyDescent="0.2">
      <c r="E254" s="164"/>
    </row>
    <row r="255" spans="5:5" x14ac:dyDescent="0.2">
      <c r="E255" s="164"/>
    </row>
    <row r="256" spans="5:5" x14ac:dyDescent="0.2">
      <c r="E256" s="164"/>
    </row>
    <row r="257" spans="1:7" x14ac:dyDescent="0.2">
      <c r="E257" s="164"/>
    </row>
    <row r="258" spans="1:7" x14ac:dyDescent="0.2">
      <c r="E258" s="164"/>
    </row>
    <row r="259" spans="1:7" x14ac:dyDescent="0.2">
      <c r="E259" s="164"/>
    </row>
    <row r="260" spans="1:7" x14ac:dyDescent="0.2">
      <c r="A260" s="215"/>
      <c r="B260" s="215"/>
    </row>
    <row r="261" spans="1:7" x14ac:dyDescent="0.2">
      <c r="A261" s="214"/>
      <c r="B261" s="214"/>
      <c r="C261" s="217"/>
      <c r="D261" s="217"/>
      <c r="E261" s="218"/>
      <c r="F261" s="217"/>
      <c r="G261" s="219"/>
    </row>
    <row r="262" spans="1:7" x14ac:dyDescent="0.2">
      <c r="A262" s="220"/>
      <c r="B262" s="220"/>
      <c r="C262" s="214"/>
      <c r="D262" s="214"/>
      <c r="E262" s="221"/>
      <c r="F262" s="214"/>
      <c r="G262" s="214"/>
    </row>
    <row r="263" spans="1:7" x14ac:dyDescent="0.2">
      <c r="A263" s="214"/>
      <c r="B263" s="214"/>
      <c r="C263" s="214"/>
      <c r="D263" s="214"/>
      <c r="E263" s="221"/>
      <c r="F263" s="214"/>
      <c r="G263" s="214"/>
    </row>
    <row r="264" spans="1:7" x14ac:dyDescent="0.2">
      <c r="A264" s="214"/>
      <c r="B264" s="214"/>
      <c r="C264" s="214"/>
      <c r="D264" s="214"/>
      <c r="E264" s="221"/>
      <c r="F264" s="214"/>
      <c r="G264" s="214"/>
    </row>
    <row r="265" spans="1:7" x14ac:dyDescent="0.2">
      <c r="A265" s="214"/>
      <c r="B265" s="214"/>
      <c r="C265" s="214"/>
      <c r="D265" s="214"/>
      <c r="E265" s="221"/>
      <c r="F265" s="214"/>
      <c r="G265" s="214"/>
    </row>
    <row r="266" spans="1:7" x14ac:dyDescent="0.2">
      <c r="A266" s="214"/>
      <c r="B266" s="214"/>
      <c r="C266" s="214"/>
      <c r="D266" s="214"/>
      <c r="E266" s="221"/>
      <c r="F266" s="214"/>
      <c r="G266" s="214"/>
    </row>
    <row r="267" spans="1:7" x14ac:dyDescent="0.2">
      <c r="A267" s="214"/>
      <c r="B267" s="214"/>
      <c r="C267" s="214"/>
      <c r="D267" s="214"/>
      <c r="E267" s="221"/>
      <c r="F267" s="214"/>
      <c r="G267" s="214"/>
    </row>
    <row r="268" spans="1:7" x14ac:dyDescent="0.2">
      <c r="A268" s="214"/>
      <c r="B268" s="214"/>
      <c r="C268" s="214"/>
      <c r="D268" s="214"/>
      <c r="E268" s="221"/>
      <c r="F268" s="214"/>
      <c r="G268" s="214"/>
    </row>
    <row r="269" spans="1:7" x14ac:dyDescent="0.2">
      <c r="A269" s="214"/>
      <c r="B269" s="214"/>
      <c r="C269" s="214"/>
      <c r="D269" s="214"/>
      <c r="E269" s="221"/>
      <c r="F269" s="214"/>
      <c r="G269" s="214"/>
    </row>
    <row r="270" spans="1:7" x14ac:dyDescent="0.2">
      <c r="A270" s="214"/>
      <c r="B270" s="214"/>
      <c r="C270" s="214"/>
      <c r="D270" s="214"/>
      <c r="E270" s="221"/>
      <c r="F270" s="214"/>
      <c r="G270" s="214"/>
    </row>
    <row r="271" spans="1:7" x14ac:dyDescent="0.2">
      <c r="A271" s="214"/>
      <c r="B271" s="214"/>
      <c r="C271" s="214"/>
      <c r="D271" s="214"/>
      <c r="E271" s="221"/>
      <c r="F271" s="214"/>
      <c r="G271" s="214"/>
    </row>
    <row r="272" spans="1:7" x14ac:dyDescent="0.2">
      <c r="A272" s="214"/>
      <c r="B272" s="214"/>
      <c r="C272" s="214"/>
      <c r="D272" s="214"/>
      <c r="E272" s="221"/>
      <c r="F272" s="214"/>
      <c r="G272" s="214"/>
    </row>
    <row r="273" spans="1:7" x14ac:dyDescent="0.2">
      <c r="A273" s="214"/>
      <c r="B273" s="214"/>
      <c r="C273" s="214"/>
      <c r="D273" s="214"/>
      <c r="E273" s="221"/>
      <c r="F273" s="214"/>
      <c r="G273" s="214"/>
    </row>
    <row r="274" spans="1:7" x14ac:dyDescent="0.2">
      <c r="A274" s="214"/>
      <c r="B274" s="214"/>
      <c r="C274" s="214"/>
      <c r="D274" s="214"/>
      <c r="E274" s="221"/>
      <c r="F274" s="214"/>
      <c r="G274" s="214"/>
    </row>
  </sheetData>
  <mergeCells count="24">
    <mergeCell ref="C175:D175"/>
    <mergeCell ref="C178:D178"/>
    <mergeCell ref="C163:D163"/>
    <mergeCell ref="C166:D166"/>
    <mergeCell ref="C171:D171"/>
    <mergeCell ref="C142:D142"/>
    <mergeCell ref="C156:D156"/>
    <mergeCell ref="C128:D128"/>
    <mergeCell ref="C134:D134"/>
    <mergeCell ref="C61:D61"/>
    <mergeCell ref="C63:D63"/>
    <mergeCell ref="C67:D67"/>
    <mergeCell ref="C69:D69"/>
    <mergeCell ref="C49:D49"/>
    <mergeCell ref="C51:D51"/>
    <mergeCell ref="C52:D52"/>
    <mergeCell ref="C54:D54"/>
    <mergeCell ref="C55:D55"/>
    <mergeCell ref="C44:D44"/>
    <mergeCell ref="C45:D45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dcterms:created xsi:type="dcterms:W3CDTF">2020-06-15T06:15:34Z</dcterms:created>
  <dcterms:modified xsi:type="dcterms:W3CDTF">2020-06-15T06:18:14Z</dcterms:modified>
</cp:coreProperties>
</file>